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955"/>
  </bookViews>
  <sheets>
    <sheet name="do zatwierdzenia do Ministra" sheetId="2" r:id="rId1"/>
    <sheet name="Arkusz1" sheetId="1" r:id="rId2"/>
    <sheet name="Arkusz3" sheetId="3" r:id="rId3"/>
  </sheets>
  <definedNames>
    <definedName name="_xlnm._FilterDatabase" localSheetId="1" hidden="1">Arkusz1!#REF!</definedName>
  </definedNames>
  <calcPr calcId="125725" calcOnSave="0"/>
</workbook>
</file>

<file path=xl/calcChain.xml><?xml version="1.0" encoding="utf-8"?>
<calcChain xmlns="http://schemas.openxmlformats.org/spreadsheetml/2006/main">
  <c r="C64" i="2"/>
  <c r="C62"/>
  <c r="C60"/>
  <c r="C50"/>
  <c r="C47"/>
  <c r="C45"/>
  <c r="C43"/>
  <c r="C40"/>
  <c r="C156"/>
  <c r="C158"/>
  <c r="C161"/>
  <c r="C165"/>
  <c r="C163"/>
  <c r="C168"/>
  <c r="C167"/>
  <c r="C166"/>
  <c r="C173"/>
  <c r="C171"/>
  <c r="C170"/>
  <c r="C175"/>
  <c r="C177"/>
  <c r="C179"/>
  <c r="C181"/>
  <c r="C183"/>
  <c r="C185"/>
  <c r="C188"/>
  <c r="C191"/>
  <c r="C190"/>
  <c r="C189"/>
  <c r="C195"/>
  <c r="C194"/>
  <c r="C193"/>
  <c r="C198"/>
  <c r="E197"/>
  <c r="E196" s="1"/>
  <c r="E192"/>
  <c r="C192" s="1"/>
  <c r="E187"/>
  <c r="E184"/>
  <c r="E182"/>
  <c r="E180"/>
  <c r="E178"/>
  <c r="E176"/>
  <c r="E174"/>
  <c r="E172"/>
  <c r="E169"/>
  <c r="E164"/>
  <c r="E162"/>
  <c r="E160"/>
  <c r="E155"/>
  <c r="E154"/>
  <c r="E145"/>
  <c r="E137"/>
  <c r="E130"/>
  <c r="E126"/>
  <c r="E113"/>
  <c r="E95"/>
  <c r="E72"/>
  <c r="E68"/>
  <c r="E63"/>
  <c r="E61"/>
  <c r="E59"/>
  <c r="E54"/>
  <c r="E53" s="1"/>
  <c r="E51"/>
  <c r="E49"/>
  <c r="E46"/>
  <c r="E44"/>
  <c r="E42"/>
  <c r="E41" s="1"/>
  <c r="E39"/>
  <c r="E38" s="1"/>
  <c r="C14"/>
  <c r="I187"/>
  <c r="H187"/>
  <c r="G187"/>
  <c r="F187"/>
  <c r="D187"/>
  <c r="I145"/>
  <c r="H145"/>
  <c r="G145"/>
  <c r="F145"/>
  <c r="D145"/>
  <c r="C146"/>
  <c r="C80"/>
  <c r="C79"/>
  <c r="C78"/>
  <c r="C98"/>
  <c r="D95"/>
  <c r="I155"/>
  <c r="H155"/>
  <c r="G155"/>
  <c r="F155"/>
  <c r="D155"/>
  <c r="I172"/>
  <c r="H172"/>
  <c r="G172"/>
  <c r="F172"/>
  <c r="D172"/>
  <c r="I178"/>
  <c r="H178"/>
  <c r="G178"/>
  <c r="F178"/>
  <c r="D178"/>
  <c r="I176"/>
  <c r="H176"/>
  <c r="G176"/>
  <c r="F176"/>
  <c r="D176"/>
  <c r="C176" s="1"/>
  <c r="I180"/>
  <c r="H180"/>
  <c r="G180"/>
  <c r="F180"/>
  <c r="D180"/>
  <c r="I182"/>
  <c r="H182"/>
  <c r="G182"/>
  <c r="F182"/>
  <c r="D182"/>
  <c r="I174"/>
  <c r="H174"/>
  <c r="G174"/>
  <c r="F174"/>
  <c r="D174"/>
  <c r="I169"/>
  <c r="H169"/>
  <c r="G169"/>
  <c r="F169"/>
  <c r="D169"/>
  <c r="C157"/>
  <c r="F126"/>
  <c r="C129"/>
  <c r="C128"/>
  <c r="C127"/>
  <c r="I126"/>
  <c r="H126"/>
  <c r="G126"/>
  <c r="D126"/>
  <c r="C136"/>
  <c r="C135"/>
  <c r="C134"/>
  <c r="C133"/>
  <c r="C132"/>
  <c r="C131"/>
  <c r="I130"/>
  <c r="H130"/>
  <c r="G130"/>
  <c r="F130"/>
  <c r="D130"/>
  <c r="C143"/>
  <c r="C142"/>
  <c r="F113"/>
  <c r="C124"/>
  <c r="C123"/>
  <c r="C122"/>
  <c r="C121"/>
  <c r="C120"/>
  <c r="C119"/>
  <c r="C118"/>
  <c r="C117"/>
  <c r="C116"/>
  <c r="F68"/>
  <c r="C70"/>
  <c r="I61"/>
  <c r="H61"/>
  <c r="G61"/>
  <c r="F61"/>
  <c r="D61"/>
  <c r="I63"/>
  <c r="H63"/>
  <c r="G63"/>
  <c r="F63"/>
  <c r="D63"/>
  <c r="C66"/>
  <c r="C65"/>
  <c r="C92"/>
  <c r="C91"/>
  <c r="C90"/>
  <c r="C81"/>
  <c r="C88"/>
  <c r="C87"/>
  <c r="C86"/>
  <c r="C85"/>
  <c r="C84"/>
  <c r="C83"/>
  <c r="F95"/>
  <c r="C95" s="1"/>
  <c r="C110"/>
  <c r="C109"/>
  <c r="C107"/>
  <c r="C106"/>
  <c r="C105"/>
  <c r="C104"/>
  <c r="C103"/>
  <c r="C102"/>
  <c r="C101"/>
  <c r="C100"/>
  <c r="I54"/>
  <c r="I53" s="1"/>
  <c r="H54"/>
  <c r="H53" s="1"/>
  <c r="G54"/>
  <c r="F54"/>
  <c r="F53" s="1"/>
  <c r="C55"/>
  <c r="C56"/>
  <c r="I49"/>
  <c r="H49"/>
  <c r="G49"/>
  <c r="F49"/>
  <c r="D49"/>
  <c r="I44"/>
  <c r="H44"/>
  <c r="G44"/>
  <c r="F44"/>
  <c r="D44"/>
  <c r="I42"/>
  <c r="H42"/>
  <c r="G42"/>
  <c r="F42"/>
  <c r="F41" s="1"/>
  <c r="D42"/>
  <c r="C42" s="1"/>
  <c r="I197"/>
  <c r="I196" s="1"/>
  <c r="H197"/>
  <c r="H196" s="1"/>
  <c r="G197"/>
  <c r="G196" s="1"/>
  <c r="F197"/>
  <c r="F196" s="1"/>
  <c r="D197"/>
  <c r="D196" s="1"/>
  <c r="D54"/>
  <c r="C57"/>
  <c r="I59"/>
  <c r="H59"/>
  <c r="G59"/>
  <c r="F59"/>
  <c r="D59"/>
  <c r="D192"/>
  <c r="I192"/>
  <c r="H192"/>
  <c r="G192"/>
  <c r="F192"/>
  <c r="C152"/>
  <c r="C151"/>
  <c r="C150"/>
  <c r="C149"/>
  <c r="C148"/>
  <c r="C147"/>
  <c r="I51"/>
  <c r="H51"/>
  <c r="G51"/>
  <c r="D51"/>
  <c r="F51"/>
  <c r="C52"/>
  <c r="I72"/>
  <c r="H72"/>
  <c r="G72"/>
  <c r="D72"/>
  <c r="F72"/>
  <c r="I162"/>
  <c r="H162"/>
  <c r="F162"/>
  <c r="D162"/>
  <c r="G162"/>
  <c r="G159" s="1"/>
  <c r="I160"/>
  <c r="H160"/>
  <c r="H159" s="1"/>
  <c r="G160"/>
  <c r="F160"/>
  <c r="F159" s="1"/>
  <c r="D160"/>
  <c r="D159" s="1"/>
  <c r="H137"/>
  <c r="C99"/>
  <c r="C111"/>
  <c r="I95"/>
  <c r="H95"/>
  <c r="G95"/>
  <c r="C108"/>
  <c r="I39"/>
  <c r="I38" s="1"/>
  <c r="H39"/>
  <c r="H38" s="1"/>
  <c r="G39"/>
  <c r="G38" s="1"/>
  <c r="F39"/>
  <c r="F38" s="1"/>
  <c r="D39"/>
  <c r="D38" s="1"/>
  <c r="C20"/>
  <c r="C12" s="1"/>
  <c r="I137"/>
  <c r="G137"/>
  <c r="F137"/>
  <c r="D137"/>
  <c r="C144"/>
  <c r="C141"/>
  <c r="C140"/>
  <c r="C139"/>
  <c r="C138"/>
  <c r="I113"/>
  <c r="H113"/>
  <c r="G113"/>
  <c r="D113"/>
  <c r="C125"/>
  <c r="C115"/>
  <c r="C114"/>
  <c r="C77"/>
  <c r="C76"/>
  <c r="C75"/>
  <c r="C97"/>
  <c r="C96"/>
  <c r="D68"/>
  <c r="I68"/>
  <c r="H68"/>
  <c r="G68"/>
  <c r="C71"/>
  <c r="C67"/>
  <c r="I184"/>
  <c r="H184"/>
  <c r="G184"/>
  <c r="F184"/>
  <c r="D184"/>
  <c r="I46"/>
  <c r="H46"/>
  <c r="G46"/>
  <c r="F46"/>
  <c r="D46"/>
  <c r="I164"/>
  <c r="H164"/>
  <c r="G164"/>
  <c r="F164"/>
  <c r="D164"/>
  <c r="C38" l="1"/>
  <c r="E186"/>
  <c r="C180"/>
  <c r="E112"/>
  <c r="C172"/>
  <c r="E48"/>
  <c r="E159"/>
  <c r="C197"/>
  <c r="C196" s="1"/>
  <c r="I159"/>
  <c r="C155"/>
  <c r="E58"/>
  <c r="C39"/>
  <c r="H112"/>
  <c r="E37"/>
  <c r="C145"/>
  <c r="C187"/>
  <c r="C178"/>
  <c r="C182"/>
  <c r="C174"/>
  <c r="C169"/>
  <c r="D112"/>
  <c r="G112"/>
  <c r="I112"/>
  <c r="F112"/>
  <c r="C126"/>
  <c r="C130"/>
  <c r="F58"/>
  <c r="I58"/>
  <c r="D58"/>
  <c r="H58"/>
  <c r="G58"/>
  <c r="D48"/>
  <c r="C49"/>
  <c r="H41"/>
  <c r="I48"/>
  <c r="C61"/>
  <c r="D41"/>
  <c r="H48"/>
  <c r="G48"/>
  <c r="I41"/>
  <c r="C63"/>
  <c r="F48"/>
  <c r="G41"/>
  <c r="F186"/>
  <c r="C54"/>
  <c r="C53" s="1"/>
  <c r="C44"/>
  <c r="I186"/>
  <c r="H186"/>
  <c r="D186"/>
  <c r="C59"/>
  <c r="G53"/>
  <c r="D53"/>
  <c r="G186"/>
  <c r="C160"/>
  <c r="C72"/>
  <c r="C51"/>
  <c r="C113"/>
  <c r="C184"/>
  <c r="C137"/>
  <c r="C46"/>
  <c r="C164"/>
  <c r="C41" l="1"/>
  <c r="C48"/>
  <c r="I154"/>
  <c r="I37" s="1"/>
  <c r="H154"/>
  <c r="H37" s="1"/>
  <c r="G154"/>
  <c r="G37" s="1"/>
  <c r="F154"/>
  <c r="F37" s="1"/>
  <c r="C154" l="1"/>
  <c r="D154"/>
  <c r="D37" s="1"/>
  <c r="C37" s="1"/>
  <c r="C162"/>
  <c r="C159" s="1"/>
  <c r="C153"/>
  <c r="C94"/>
  <c r="C93"/>
  <c r="C89"/>
  <c r="C82"/>
  <c r="C73"/>
  <c r="C69"/>
  <c r="C68"/>
  <c r="C58" l="1"/>
  <c r="C186"/>
  <c r="C112"/>
  <c r="C74"/>
</calcChain>
</file>

<file path=xl/sharedStrings.xml><?xml version="1.0" encoding="utf-8"?>
<sst xmlns="http://schemas.openxmlformats.org/spreadsheetml/2006/main" count="208" uniqueCount="207">
  <si>
    <t>DZIAł</t>
  </si>
  <si>
    <t>TREŚĆ</t>
  </si>
  <si>
    <t>ROZDZIAŁ</t>
  </si>
  <si>
    <t>Pozostałe zadania w zakresie kultury</t>
  </si>
  <si>
    <t>Ochrona zabytków i opieka nad zabytkami</t>
  </si>
  <si>
    <t>Dział</t>
  </si>
  <si>
    <t>Rozdz.</t>
  </si>
  <si>
    <t>§2840</t>
  </si>
  <si>
    <t>§2730</t>
  </si>
  <si>
    <t>§2240</t>
  </si>
  <si>
    <t>§2250</t>
  </si>
  <si>
    <t xml:space="preserve">TEATRY </t>
  </si>
  <si>
    <t>FILHARMONIE, ORKIESTRY, CHÓRY, KAPELE</t>
  </si>
  <si>
    <t xml:space="preserve"> CENTRA KULTURY I SZTUKI</t>
  </si>
  <si>
    <t>Instytut Adama Mickiewicza w Warszawie</t>
  </si>
  <si>
    <t xml:space="preserve">Narodowe Centrum Kultury w Warszawie </t>
  </si>
  <si>
    <t>Instytut Książki w Krakowie</t>
  </si>
  <si>
    <t>POZOSTAŁE INSTYTUCJE KULTURY</t>
  </si>
  <si>
    <t>Instytut Teatralny Warszawa</t>
  </si>
  <si>
    <t>Narodowy Instytut Audiowizualny</t>
  </si>
  <si>
    <t>Instytut Muzyki i Tańca w Warszawie</t>
  </si>
  <si>
    <t>MUZEA</t>
  </si>
  <si>
    <t>Muzeum Łazienki Królewskie w Warszawie</t>
  </si>
  <si>
    <t>Muzeum Historii Polski w Warszawie</t>
  </si>
  <si>
    <t>Muzea</t>
  </si>
  <si>
    <t xml:space="preserve">Biblioteki  </t>
  </si>
  <si>
    <t xml:space="preserve">Pozostałe instytucje kultury </t>
  </si>
  <si>
    <t xml:space="preserve">Centra kultury i sztuki  </t>
  </si>
  <si>
    <t xml:space="preserve">Galerie i biura wystaw artystycznych </t>
  </si>
  <si>
    <t xml:space="preserve">Domy i ośrodki kultury, świetlice i kluby </t>
  </si>
  <si>
    <t xml:space="preserve">Filharmonie, orkiestry, chóry i kapele </t>
  </si>
  <si>
    <t xml:space="preserve">Teatry </t>
  </si>
  <si>
    <t>w tym:  środki na stypendia - Gaude Polonia i Młoda Polska</t>
  </si>
  <si>
    <t>Zadania z zakresu mecenatu państwa</t>
  </si>
  <si>
    <t>Cz. 24 - KULTURA  I  OCHRONA  DZIEDZICTWA  NARODOWEGO</t>
  </si>
  <si>
    <t>Dz. 921 - Kultura i ochrona dziedzictwa narodowego</t>
  </si>
  <si>
    <t>Rada Ochrony Pamięci Walk i Męczeństwa</t>
  </si>
  <si>
    <t xml:space="preserve"> I N S T Y T U C J E  I  P O Z O S T A Ł E  O S O B Y  P R A W N E</t>
  </si>
  <si>
    <t>w tym: na finansowanie lub dofinansowywanie prac remontowych i konserwatorskich obiektów zabytkowych</t>
  </si>
  <si>
    <t>z tego *:</t>
  </si>
  <si>
    <t xml:space="preserve">*/ Rozporządzenie Ministra Finansów z dnia 2.03.2010 r. w sprawie szczegółowej klasyfikacji dochodów, wydatków, przychodów i rozchodów oraz środków pochodzących ze źródeł zagranicznych (Dz. U. z 2010 r. nr 38, poz. 207 ze zm.)
</t>
  </si>
  <si>
    <t>§ 2240 - Dotacje celowe przekazane z budżetu państwa dla państwowej instytucji kultury na dofinansowanie zadań bieżących objętych mecenatem państwa, wykonywanych w ramach programów ministra właściwego do spraw kultury i ochrony dziedzictwa narodowego przez samorządowe instytucje kultury</t>
  </si>
  <si>
    <t>§ 2250 - Dotacje celowe przekazane z budżetu państwa dla państwowej instytucji kultury na dofinansowanie zadań bieżących objętych mecenatem państwa, wykonywanych w ramach programów ministra właściwego do spraw kultury i ochrony dziedzictwa narodowego przez jednostki niezaliczane do sektora finansów publicznych</t>
  </si>
  <si>
    <t>§ 2730 - Dotacje celowe z budżetu na finansowanie lub dofinansowanie prac remontowych i konserwatorskich obiektów zabytkowych, przekazane jednostkom zaliczanym do sektora finansów publicznych</t>
  </si>
  <si>
    <t>§ 2840 - Dotacja celowa z budżetu państwa na finansowanie lub dofinansowanie ustawowo określonych zadań bieżących realizowanych przez pozostałe jednostki sektora finansów publicznych</t>
  </si>
  <si>
    <t>§ 2800 - Dotacja celowa z budżetu dla pozostałych jednostek zaliczanych do sektora finansów publicznych</t>
  </si>
  <si>
    <t>OŚRODKI OCHRONY I DOKUMENTACJI ZABYTKÓW</t>
  </si>
  <si>
    <t>Narodowy Instytut Dziedzictwa</t>
  </si>
  <si>
    <t>§ 2800</t>
  </si>
  <si>
    <t>Narodowy Instytut Muzealnictwa i Ochrony Zbiorów</t>
  </si>
  <si>
    <t>BIBLIOTEKI</t>
  </si>
  <si>
    <t>Muzeum Pałacu Króla Jana III w Wilanowie</t>
  </si>
  <si>
    <t>w tym: dofinansowania w trybie programu MKiDN pn. "Patriotyzm Jutra" realizowanego w ramach zadan wlasnych MHP</t>
  </si>
  <si>
    <t>Mędzynarodowe Centrum Kultury w Krakowie</t>
  </si>
  <si>
    <t xml:space="preserve">w tym: koszt zakupu biletów lotniczych do Calgary dla uczestników konkursu Marnigside Music Bridge </t>
  </si>
  <si>
    <t>grant dla Mlodzieżowy Orkiestry Unii Europejskiej</t>
  </si>
  <si>
    <t>w tym: dofinansowania w ramach programu MKiDN pn. "Biblioteka+". Szkolenia dla Bibliotekarzy" realizowanego w ramach zadań własnych Instytutu Książki</t>
  </si>
  <si>
    <t>dofinansowanie zadań bieżących objętych mecenatem państwa w ramach programu :"Kultura Interwencje" realizowanego w ramach zadań własnych NCK</t>
  </si>
  <si>
    <t>dofinansowanie zadań bieżących objętych mecenatem państwa w ramach programu :"Polsko -Ukraińska Wymiana Młodzieży" realizowanego w ramach zadań własnych NCK</t>
  </si>
  <si>
    <t>projekt "Wschód Kultury"</t>
  </si>
  <si>
    <t>organizacja Gali Nagród Ministra KiDN</t>
  </si>
  <si>
    <t>w tym: dofinansowania w ramach Programu MKiDN pn "Lato w Tetarze" realizowanych w ramach zadań wlasnych Instytutu Teatralnego</t>
  </si>
  <si>
    <t>dofinansowania w ramach Programu MKiDN pn "Teatr Polska" realizowanych w ramach zadań wlasnych Instytutu Teatralnego</t>
  </si>
  <si>
    <t>projekt "Scena dla tańca"</t>
  </si>
  <si>
    <t>projekt "Zamówienia choreograficzne"</t>
  </si>
  <si>
    <t>Instytucje kultury</t>
  </si>
  <si>
    <t>Ośrodki ochrony i dokumentacji zabytków</t>
  </si>
  <si>
    <t xml:space="preserve">Pozostała działalność </t>
  </si>
  <si>
    <t>Wytówrnia Filmów Dokumentlanych i Fabularnych w Warszawie</t>
  </si>
  <si>
    <t>dofinansowania w ramach programu MKiDN pn. "Dyskusyjne Kluby Książki" realizowanego w ramach zadań własnych Instytutu Książki</t>
  </si>
  <si>
    <t>w tym: projekt "Polski Petersburg"</t>
  </si>
  <si>
    <t>Narodowe Forum Muzyki</t>
  </si>
  <si>
    <t>dofinansowanie zadań bieżących objętych mecenatem państwa w ramach programu: "Ojczysty - dodaj do ulubionych" realizowanego w ramach zadań własnych NCK</t>
  </si>
  <si>
    <t>Państwowe Muzeum Auschwitz-Birkenau</t>
  </si>
  <si>
    <t>Galerie i biura wystaw artystycznych</t>
  </si>
  <si>
    <t>Zachęta - Narodowa Galeria sztuki</t>
  </si>
  <si>
    <t>Instytucje kinematografii</t>
  </si>
  <si>
    <r>
      <rPr>
        <b/>
        <sz val="14"/>
        <color theme="1"/>
        <rFont val="Times New Roman"/>
        <family val="1"/>
        <charset val="238"/>
      </rPr>
      <t>Załącznik Nr 7</t>
    </r>
    <r>
      <rPr>
        <sz val="14"/>
        <color theme="1"/>
        <rFont val="Times New Roman"/>
        <family val="1"/>
        <charset val="238"/>
      </rPr>
      <t xml:space="preserve"> - Instytucje kultury - dotacja celowa na wydatki bieżące na 2016 r.</t>
    </r>
  </si>
  <si>
    <t xml:space="preserve">Dotacje celowe na wydatki bieżące 2016 r. </t>
  </si>
  <si>
    <t>w tym: Realizacja projektu "Teatroteka"</t>
  </si>
  <si>
    <t>Teatr Wielki - Opera Narodowa</t>
  </si>
  <si>
    <t>w tym:  premiera muzyczna baśni operowej "Bajko, gdzie jesteś?"</t>
  </si>
  <si>
    <t>Opera Nova w Bydgoszczy</t>
  </si>
  <si>
    <t>w tym:  realizacja XXIII edycji Bydgoskiego Festiwalu Operowego</t>
  </si>
  <si>
    <t>Teatr Wielki w Poznaniu</t>
  </si>
  <si>
    <t>w tym:  realizacja premiery spektaklu operowego Modesta Musorgskiego „Borys Godunow”</t>
  </si>
  <si>
    <t>Filharmonia Zielonogórska  im. T. Bairda</t>
  </si>
  <si>
    <t>w tym:   realizacja 16. Międzynarodowego Festiwalu Muzycznego – Dni Muzyki nad Odrą 2016</t>
  </si>
  <si>
    <t>w tym:  realizacja Programu Wieloletniego pn. "Europejska Stolica Kultury 2016"</t>
  </si>
  <si>
    <t xml:space="preserve"> obsługa programu "Wydarzenia artystyczne - priorytet 3 - Sztuki wizualne"</t>
  </si>
  <si>
    <t>w tym:  organizacja projektu Biennale w Wenecji</t>
  </si>
  <si>
    <t xml:space="preserve"> udział w międzynarodowym "Karnawale Dziecięcym w Wenecji"</t>
  </si>
  <si>
    <t>organizacja polskich stoisk na zagranicznych targach książki</t>
  </si>
  <si>
    <t xml:space="preserve"> udział Polski w charakterze gościa honorowego ( tzw.Focus Market) Międzynarodowych Targów Ksiażki w Londynie 2017 ( london Book Fair 2017)</t>
  </si>
  <si>
    <t xml:space="preserve"> przygotowanie udziału Polski w charakterze goscia honorowego BookExpo America (BEA) 2016 w Chicago</t>
  </si>
  <si>
    <t>realizacja konkursu"Rok Sieniewicz-konkurs projektów"</t>
  </si>
  <si>
    <t xml:space="preserve"> stworzenie, wdrożenie i utrzymanie platformy cyfrowej, jako miejsca dostępu do książek dla osób niewidowych i niedowidzących </t>
  </si>
  <si>
    <t>współpraca z Zachętą przy wystawie edukacyjnej "Książka obrazkowa"</t>
  </si>
  <si>
    <t xml:space="preserve"> Program Wieloletni NPRCz - obsługa Programu </t>
  </si>
  <si>
    <t xml:space="preserve"> wydanie polskojęzycznych tekstów Iwana Franki </t>
  </si>
  <si>
    <t xml:space="preserve"> realizacja zadania "Księgarnie są bardzo ważne"</t>
  </si>
  <si>
    <t xml:space="preserve"> organizacja szkoleń dla bibliotekarzy, pn. "Edukacja kulturalna dla bibliotekarzy"</t>
  </si>
  <si>
    <t xml:space="preserve"> realiacja projektu pn. "Biblioteka Nova"</t>
  </si>
  <si>
    <t>realizacja konkursu TRZY/MAM/KSIĄŻKI</t>
  </si>
  <si>
    <t xml:space="preserve"> organizacja w 2016 roku Międzynarodowego Festiwalu Brunona Schulza w Drohobyczu na Ukrainie</t>
  </si>
  <si>
    <t>realizacja programu Rozwoju Kultury dla Dzieci</t>
  </si>
  <si>
    <t>działania związane z Kulturą Dostępną; w tym realizacja portalu Kultura Dostępna oraz projektu Kultura Dostępna w kinach</t>
  </si>
  <si>
    <t xml:space="preserve"> NieKongres Animatorów Kultury</t>
  </si>
  <si>
    <t xml:space="preserve"> obsługa programu dotacyjnego Dom Kultury +</t>
  </si>
  <si>
    <t xml:space="preserve"> organizacja Światowego Szczytu Kobiet</t>
  </si>
  <si>
    <t xml:space="preserve"> wydanie płyty "Niemy film"</t>
  </si>
  <si>
    <t xml:space="preserve"> realizacja wydarzeń związanych z 1050. Rocznicą Chrztu Polski</t>
  </si>
  <si>
    <t xml:space="preserve"> realizacja Światowych Dni Młodzieży</t>
  </si>
  <si>
    <t xml:space="preserve"> realizacja projektu "Dziedzictwo Narodowe - zapisy terroru. Świadectwa przed Główną Komisją Badania Zbrodni Niemieckich / Komisją Ścigania Zbrodni przeciwko Narodowi Polskiemu"</t>
  </si>
  <si>
    <t xml:space="preserve"> realizacja Obchodów 200 - lecia Uniwersytetu Warszawskiego </t>
  </si>
  <si>
    <t xml:space="preserve"> warsztaty konserwatorskie dla stypendystów z Białorusi w Akademii Sztuk Pięknych w Warszawie </t>
  </si>
  <si>
    <t xml:space="preserve"> realizacja kampanii społeczno-edukacyjnej "Ojczysty - dodaj do ulubionych" </t>
  </si>
  <si>
    <t>organizacja obchodów jubileuszu 25-lecia MCK</t>
  </si>
  <si>
    <t>organizacja wystawy pn." Max ERNST"</t>
  </si>
  <si>
    <t>organizacja wystawy pn. "Koszycka moderna"</t>
  </si>
  <si>
    <t>Centrum Sztuki Współczesnej Zamek Ujazdowski</t>
  </si>
  <si>
    <t>w tym:  II etap digittalizacji zbiorów dzieł sztuki i archiwaliow CSW ZU</t>
  </si>
  <si>
    <t>Centrum Rzeźby Polskiej w Orońsku</t>
  </si>
  <si>
    <t>w tym:  realizacja projektu pn. Ogólnopolska Płaszczyzna Wymiany Akademickiej</t>
  </si>
  <si>
    <t xml:space="preserve"> realizacja projektów w regionie bałtyckim</t>
  </si>
  <si>
    <t xml:space="preserve"> organizacja Konkursu im. Jana Dormana</t>
  </si>
  <si>
    <t xml:space="preserve"> organizacja międzynarodowej konferencji On The Move</t>
  </si>
  <si>
    <t xml:space="preserve"> realizacja zadań grupy roboczej złozonej z przedstawicieli wsystkich interesariuszy związanych z życiem teatralnym w Polsce</t>
  </si>
  <si>
    <t xml:space="preserve"> realizacja polsko-amerykańskiego programu edukacyjnego dla studentów Akademii Teatralnej, opartego na spektaklu „Księżniczka Iwona”</t>
  </si>
  <si>
    <t xml:space="preserve"> zadania związane z obsługą programu "Teatr Polska"</t>
  </si>
  <si>
    <t xml:space="preserve"> zadania związane z obsługą programu "Lato w teatrze" wraz z organizacją spektaklu wzorcowego </t>
  </si>
  <si>
    <t xml:space="preserve"> kontynuacja działań dotyczących 250-lecia teatru publicznego i niepublicznego w Polsce - Teatr za złotówkę</t>
  </si>
  <si>
    <t xml:space="preserve"> utrzymanie i rozbudowa "Elektronicznej Encyklopedii Teatru Polskiego" </t>
  </si>
  <si>
    <t xml:space="preserve"> realizacja projektu "Teatroteka szkolna" </t>
  </si>
  <si>
    <t xml:space="preserve"> konkurs "Klasyka żywa" na wystawienie polskiej sztuki klasycznej </t>
  </si>
  <si>
    <t xml:space="preserve">w tym:  organizacja Gali Nagród im. Oskara Kolberga </t>
  </si>
  <si>
    <t>program wsparcia przekwalifikowania zawodowego tancerzy</t>
  </si>
  <si>
    <t>organizacja Międzynarodowego Konkursu Skrzypcowego i Lutniczego im.Wieniawskiego</t>
  </si>
  <si>
    <t>współorganizacja festiwalu "Łańcuch XIII"</t>
  </si>
  <si>
    <t>projekt  "Myśl w ruchu"</t>
  </si>
  <si>
    <t>Żydowski Instytut Historyczny</t>
  </si>
  <si>
    <t>w tym:   realizacja digitalizacji filmów</t>
  </si>
  <si>
    <t>organizacja Wystawy Stałej</t>
  </si>
  <si>
    <t>organizacja wystawy "Amsterdam Polskich Żydów"</t>
  </si>
  <si>
    <t>przygotowanie do 70 rocznicy powstania ŻIH - wydawnictwa związane z 70 rocznicą ŻIH</t>
  </si>
  <si>
    <t>realizacja działalności wydawniczej</t>
  </si>
  <si>
    <t xml:space="preserve"> realizacja siódmej edycji Konkursu im. Majera Bałabana na najlepsze prace magistrskie i rozprawy doktorskie o Żydach i Izraelu</t>
  </si>
  <si>
    <t>Instytut Europejskiej Sieci Pamięć i Solidarność</t>
  </si>
  <si>
    <t>w tym:  wystawa plenerowa "Freedom Express: Roads to 1989. East-Central Europe 1939-1989"</t>
  </si>
  <si>
    <t>Solidarność Podróż Studyjna "In between?"</t>
  </si>
  <si>
    <t>Portal "Hi-story Lessons. Teaching&amp;Learning about 20th-century Europe</t>
  </si>
  <si>
    <t>rozwój portalu NInAteka</t>
  </si>
  <si>
    <t>rozwój periodyku internetowego dwutygodnik.com</t>
  </si>
  <si>
    <t>rozwój projektu Muzykoteka Szkolna</t>
  </si>
  <si>
    <t>działalność wydawnicza</t>
  </si>
  <si>
    <t>udział w festiwalach</t>
  </si>
  <si>
    <t>promocja i komunikacja</t>
  </si>
  <si>
    <t xml:space="preserve"> produkcja koncertu i rejestracja utworu Krzysztofa Pendereckiego "Pasja według Św. Łukasza"</t>
  </si>
  <si>
    <t>w tym:  pokrycie kosztów "Krajowej Rady Bibliotecznej" i "Rady ds.. Narodowego Zasobu Bibliotecznego"</t>
  </si>
  <si>
    <t xml:space="preserve"> kontynuacja i rozbudowa portalu dzieje.pL</t>
  </si>
  <si>
    <t>obsługa programu MKiDN pn. "Patriotyzm Jutra" realizowanego w ramach zadań własnych MHP</t>
  </si>
  <si>
    <t xml:space="preserve"> przygotowanie ekspozycji czasowej poświeconej 1050 rocznicy Chrztu Polski</t>
  </si>
  <si>
    <t>organizacja wystawy poświęconej Królowi Janowi III Sobieskiemu w Muzeum Belvedere w Wiedniu</t>
  </si>
  <si>
    <t>współpraca polskich muzeów z Trockim Narodowym Parkiem Historycznym na Litwie - projekt Zatrocze</t>
  </si>
  <si>
    <t>Muzeum Literatury im. A.Mickiewicza w Warszawie</t>
  </si>
  <si>
    <t>w tym: kontynuacja przygotowań do "Projektu Zamoyski", którego realizacja odbędzie się w 2017r.</t>
  </si>
  <si>
    <t>w tym: organizacja wystawy głównej</t>
  </si>
  <si>
    <t>Muzeum-Zamek w Łańcucie</t>
  </si>
  <si>
    <t>w tym:  organizacja uroczystości otwarcia Muzeum Polaków Ratujących Żydów im. Rodziny Ulmów w Markowej</t>
  </si>
  <si>
    <t>Muzeum Narodowe w Gdańsku</t>
  </si>
  <si>
    <t>w tym:  realizacja projektu pn. "Muzeum Westerplatte i Wojny 1939"</t>
  </si>
  <si>
    <t>Muzeum Lubelskie w Lublinie</t>
  </si>
  <si>
    <t>w tym:   wydanie wspomnień więźnia Czesława Górniewicza</t>
  </si>
  <si>
    <t>Muzeum Dom Rodzinny Ojca Świętego Jana Pawła II w Wadowicach</t>
  </si>
  <si>
    <t>w tym:  organizacja wystawy plenerowej „Urodziłem się w Wadowicach” z okazji XXXI Światowych Dni Młodzieży</t>
  </si>
  <si>
    <t>Zamek Królewski w Warszawie</t>
  </si>
  <si>
    <t>w tym:  wydanie publikacji dokumentującej konferencje pt. System służb konserwatorskich w Polsce</t>
  </si>
  <si>
    <t>Muzeum Narodowe w Krakowie</t>
  </si>
  <si>
    <t>w tym:  wsparcie organizacji wystawy "Maria. Mater Misercordiae" z okazji XXXI Światowych Dni Młodzieży</t>
  </si>
  <si>
    <t>w tym: pokrycie zobowiązań Polski w "Grupie Monitorującej Dziedzictwo Kulturowe Państw Morza Bałtyckiego wynikających z Prezydencji w radzie Państw Morza Bałtyckiego w latach 2014-2016"</t>
  </si>
  <si>
    <t>realizację projektu pn.: Przejęcie ruchomych zabytków archeologicznych oraz dokumentacji z badań z lat 1982-1990, przechowywanych w Lubiążu w byłym magazynie Wojewódzkiego Ośrodka Archeologiczno-Konserwatorskiego (WOAK) we Wrocławiu”</t>
  </si>
  <si>
    <t xml:space="preserve"> reprezentowanie Polski podczas 12. Edycji Europejskich Targów Konserwacji i Restauracji Zabytków oraz Renowacji Starych Budowli - DENKMAL w Lipsku</t>
  </si>
  <si>
    <t>w tym: pokrycie wydatków w związku z funkcji instytucji pośredniczacej we wdrażaniu programu Heritage Plus</t>
  </si>
  <si>
    <t>Studia Podyplomowe pt." Ochrona Dziedzictwa Kulturowego państw rejonu Morza Bałtyckiego"</t>
  </si>
  <si>
    <t xml:space="preserve"> pokrycie wydatków pokongresowych w zwiazku z organizacją "I Kongresem Muzealników Polskich" </t>
  </si>
  <si>
    <t>dofinansowanie zadań bieżących objętych mecenatem państwa w ramach programu :"Dom Kultury+" realizowanego w ramach zadań własnych NCK</t>
  </si>
  <si>
    <t>dofinansowanie zadań bieżących objętych mecenatem państwa w ramach programu: "Chrzest 966" realizowanego w ramach zadań własnych NCK</t>
  </si>
  <si>
    <t>dofinansowanie zadań bieżących objętych mecenatem państwa w ramach programu: "Aktywność Obywatelska" realizowanego w ramach zadań własnych NCK</t>
  </si>
  <si>
    <t>dofinansowanie zadań bieżących objętych mecenatem państwa w ramach programu: "Bardzo Młoda Kultura" realizowanego w ramach zadań własnych NCK</t>
  </si>
  <si>
    <t>w tym:  dofinansowanie w trybie MKiDN pn."Wolontariat dla dziedzictwa" realizowanego w ramach zadań własnych</t>
  </si>
  <si>
    <t>Naczelna Dyrekcja Archiwów Państwowych</t>
  </si>
  <si>
    <t xml:space="preserve">dofinansowania w ramach Programu Wieloletniego NPRCz </t>
  </si>
  <si>
    <t>w tym: dofinansowania w ramach Programu MKiDN pn "Edukacja medialna i informacyjna" realizowane w ramach zadań wlasnych Narodowego Instytutu Audiowizualnego</t>
  </si>
  <si>
    <t>§2810</t>
  </si>
  <si>
    <t>w tym: wydanie pierwszego po wojnie "Przewodnika po Cmentarzu Łyczakowskim"</t>
  </si>
  <si>
    <t>Fundacja - Zakład Narodowy im. Ossolińskich we Wrocławiu</t>
  </si>
  <si>
    <t>Dotacje celowe na wydatki bieżące 2016</t>
  </si>
  <si>
    <t>§ 2810 - Dotacja celowa z budżetu państwa na finansowanie lub dofinansowanie zadań zleconych do realizacji fundacjom</t>
  </si>
  <si>
    <t>§ 2820 - Dotacja celowa z budżetu państwa na finansowanie lub dofinansowanie zadań zleconych do realizacji stowarzyszeniom</t>
  </si>
  <si>
    <t>§ 2830 - Dotacja celowa z budżetu państwa na finansowanie lub dofinansowanie zadań zleconych do realizacji pozostałym jednostkom niezaliczanym do sektora finansów publicznych</t>
  </si>
  <si>
    <t>§ 2820 - dotacje dla stowarzyszeń  na czasopisma poświęcone  historii kresów południowo-wschodnich, poruszające problematykę katyńską, poświęcone losom żołnierzy Armii Krajowej oraz martyrologii polskich zesłańców w Rosji i ZSRR represjonowanych przez reżim stalinowski</t>
  </si>
  <si>
    <t xml:space="preserve">§ 2810- dotacje dla fundacji w ramach realizacji zadania publicznego Wspieranie działań archiwalnych 2016, w szczególności na ewidencjonowanie, porządkowaniem, zabezpieczenie            i udostępnianie materiałów archiwalnych objętych dofinansowaniem.                 </t>
  </si>
  <si>
    <t xml:space="preserve">§ 2820- dotacje dla stowarzyszeń w ramach realizacji zadania publicznego Wspieranie działań archiwalnych 2016, w szczególności na ewidencjonowanie, porządkowaniem, zabezpieczenie             i udostępnianie materiałów archiwalnych objętych dofinansowaniem.               </t>
  </si>
  <si>
    <t>§ 2830- dotacje dla pozostałych jednostek niezaliczonych do sektora finansów publicznych (m.in. parafie i konwent bonifratrów) w ramach realizacji zadania publicznego Wspieranie działań archiwalnych 2016, w szczególności na ewidencjonowanie, porządkowaniem, zabezpieczenie             i udostępnianie materiałów archiwalnych objętych dofinansowaniem.</t>
  </si>
  <si>
    <t>Biblioteka Narodowa w Warszawie</t>
  </si>
  <si>
    <t xml:space="preserve">dofinansowanie zadań bieżących objętych mecenatem państwa w ramach  programu MKiDN pn. „Zakup nowości wydawniczych do bibliotek"  realizowanego w ramach Programu WieloletniegoNPRCz </t>
  </si>
  <si>
    <t xml:space="preserve"> obsługa Programu Wieloletniego NPRCz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</si>
</sst>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Czcionka tekstu podstawowego"/>
      <family val="2"/>
      <charset val="238"/>
    </font>
    <font>
      <sz val="11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7" fillId="0" borderId="0" xfId="0" applyFont="1"/>
    <xf numFmtId="0" fontId="1" fillId="2" borderId="0" xfId="0" applyFont="1" applyFill="1" applyAlignment="1"/>
    <xf numFmtId="0" fontId="1" fillId="2" borderId="0" xfId="0" applyFont="1" applyFill="1" applyBorder="1"/>
    <xf numFmtId="0" fontId="3" fillId="2" borderId="0" xfId="0" applyFont="1" applyFill="1" applyBorder="1"/>
    <xf numFmtId="0" fontId="7" fillId="2" borderId="0" xfId="0" applyFont="1" applyFill="1"/>
    <xf numFmtId="3" fontId="3" fillId="2" borderId="5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/>
    <xf numFmtId="3" fontId="1" fillId="2" borderId="4" xfId="0" applyNumberFormat="1" applyFont="1" applyFill="1" applyBorder="1"/>
    <xf numFmtId="3" fontId="3" fillId="2" borderId="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3" fontId="3" fillId="2" borderId="19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/>
    <xf numFmtId="3" fontId="1" fillId="2" borderId="19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3" fontId="1" fillId="2" borderId="20" xfId="0" applyNumberFormat="1" applyFont="1" applyFill="1" applyBorder="1"/>
    <xf numFmtId="0" fontId="3" fillId="2" borderId="22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1" fillId="2" borderId="17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12" fillId="2" borderId="0" xfId="0" applyFont="1" applyFill="1"/>
    <xf numFmtId="3" fontId="1" fillId="2" borderId="0" xfId="0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0" fillId="0" borderId="30" xfId="0" applyFont="1" applyBorder="1"/>
    <xf numFmtId="3" fontId="1" fillId="2" borderId="29" xfId="0" applyNumberFormat="1" applyFont="1" applyFill="1" applyBorder="1"/>
    <xf numFmtId="0" fontId="10" fillId="0" borderId="19" xfId="0" applyFont="1" applyBorder="1"/>
    <xf numFmtId="3" fontId="2" fillId="2" borderId="2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32" xfId="0" applyFont="1" applyFill="1" applyBorder="1"/>
    <xf numFmtId="3" fontId="3" fillId="2" borderId="31" xfId="0" applyNumberFormat="1" applyFont="1" applyFill="1" applyBorder="1"/>
    <xf numFmtId="0" fontId="3" fillId="2" borderId="28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23" xfId="0" applyFont="1" applyFill="1" applyBorder="1"/>
    <xf numFmtId="0" fontId="4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12" xfId="0" applyFont="1" applyFill="1" applyBorder="1"/>
    <xf numFmtId="0" fontId="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3" fontId="1" fillId="2" borderId="9" xfId="0" applyNumberFormat="1" applyFont="1" applyFill="1" applyBorder="1"/>
    <xf numFmtId="0" fontId="16" fillId="0" borderId="0" xfId="0" applyFont="1" applyAlignment="1">
      <alignment wrapText="1"/>
    </xf>
    <xf numFmtId="3" fontId="1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"/>
  <sheetViews>
    <sheetView tabSelected="1" topLeftCell="A35" zoomScaleNormal="100" workbookViewId="0">
      <pane ySplit="1170" topLeftCell="A148" activePane="bottomLeft"/>
      <selection activeCell="E36" sqref="E36"/>
      <selection pane="bottomLeft" activeCell="B157" sqref="B157"/>
    </sheetView>
  </sheetViews>
  <sheetFormatPr defaultColWidth="9" defaultRowHeight="12.75"/>
  <cols>
    <col min="1" max="1" width="9" style="5"/>
    <col min="2" max="2" width="68.5" style="5" customWidth="1"/>
    <col min="3" max="3" width="19.75" style="5" customWidth="1"/>
    <col min="4" max="6" width="11.75" style="5" customWidth="1"/>
    <col min="7" max="7" width="12" style="5" customWidth="1"/>
    <col min="8" max="8" width="14.25" style="5" customWidth="1"/>
    <col min="9" max="9" width="13.375" style="5" customWidth="1"/>
    <col min="10" max="16384" width="9" style="5"/>
  </cols>
  <sheetData>
    <row r="1" spans="1:9" ht="18.75">
      <c r="A1" s="76" t="s">
        <v>77</v>
      </c>
    </row>
    <row r="3" spans="1:9">
      <c r="A3" s="5" t="s">
        <v>34</v>
      </c>
    </row>
    <row r="4" spans="1:9" ht="15" customHeight="1">
      <c r="A4" s="19" t="s">
        <v>35</v>
      </c>
      <c r="B4" s="2"/>
      <c r="C4" s="21"/>
      <c r="D4" s="21"/>
      <c r="E4" s="21"/>
      <c r="F4" s="21"/>
      <c r="I4" s="19"/>
    </row>
    <row r="5" spans="1:9" ht="15" customHeight="1">
      <c r="A5" s="19"/>
      <c r="B5" s="2"/>
      <c r="C5" s="21"/>
      <c r="D5" s="21"/>
      <c r="E5" s="21"/>
      <c r="F5" s="21"/>
      <c r="I5" s="19"/>
    </row>
    <row r="6" spans="1:9" ht="15" customHeight="1">
      <c r="A6" s="120" t="s">
        <v>65</v>
      </c>
      <c r="B6" s="121"/>
      <c r="C6" s="121"/>
      <c r="D6" s="21"/>
      <c r="E6" s="21"/>
      <c r="F6" s="21"/>
      <c r="I6" s="19"/>
    </row>
    <row r="7" spans="1:9" ht="15" customHeight="1">
      <c r="A7" s="19"/>
      <c r="B7" s="2"/>
      <c r="C7" s="21"/>
      <c r="D7" s="21"/>
      <c r="E7" s="21"/>
      <c r="F7" s="21"/>
      <c r="I7" s="19"/>
    </row>
    <row r="8" spans="1:9" s="22" customFormat="1" ht="15" customHeight="1">
      <c r="A8" s="41" t="s">
        <v>0</v>
      </c>
      <c r="B8" s="122"/>
      <c r="C8" s="114" t="s">
        <v>78</v>
      </c>
      <c r="D8" s="126"/>
      <c r="E8" s="126"/>
      <c r="F8" s="126"/>
      <c r="G8" s="127"/>
      <c r="H8" s="126"/>
      <c r="I8" s="130"/>
    </row>
    <row r="9" spans="1:9" s="22" customFormat="1" ht="15" customHeight="1">
      <c r="A9" s="23"/>
      <c r="B9" s="123"/>
      <c r="C9" s="115"/>
      <c r="D9" s="127"/>
      <c r="E9" s="127"/>
      <c r="F9" s="127"/>
      <c r="G9" s="127"/>
      <c r="H9" s="130"/>
      <c r="I9" s="130"/>
    </row>
    <row r="10" spans="1:9" s="22" customFormat="1" ht="30.75" customHeight="1" thickBot="1">
      <c r="A10" s="24" t="s">
        <v>2</v>
      </c>
      <c r="B10" s="124"/>
      <c r="C10" s="125"/>
      <c r="D10" s="127"/>
      <c r="E10" s="127"/>
      <c r="F10" s="127"/>
      <c r="G10" s="127"/>
      <c r="H10" s="130"/>
      <c r="I10" s="130"/>
    </row>
    <row r="11" spans="1:9" s="22" customFormat="1" ht="5.25" customHeight="1">
      <c r="A11" s="25"/>
      <c r="B11" s="3"/>
      <c r="C11" s="26"/>
      <c r="D11" s="113"/>
      <c r="E11" s="113"/>
      <c r="F11" s="113"/>
      <c r="G11" s="131"/>
      <c r="H11" s="113"/>
      <c r="I11" s="113"/>
    </row>
    <row r="12" spans="1:9" s="22" customFormat="1" ht="15" customHeight="1">
      <c r="A12" s="65">
        <v>921</v>
      </c>
      <c r="B12" s="4"/>
      <c r="C12" s="27">
        <f>C14+C18+C20</f>
        <v>251045000</v>
      </c>
      <c r="D12" s="131"/>
      <c r="E12" s="131"/>
      <c r="F12" s="131"/>
      <c r="G12" s="131"/>
      <c r="H12" s="113"/>
      <c r="I12" s="113"/>
    </row>
    <row r="13" spans="1:9" s="22" customFormat="1" ht="6" customHeight="1" thickBot="1">
      <c r="A13" s="28"/>
      <c r="B13" s="29"/>
      <c r="C13" s="30"/>
      <c r="D13" s="131"/>
      <c r="E13" s="131"/>
      <c r="F13" s="131"/>
      <c r="G13" s="131"/>
      <c r="H13" s="113"/>
      <c r="I13" s="113"/>
    </row>
    <row r="14" spans="1:9" s="22" customFormat="1" ht="15" customHeight="1" thickTop="1">
      <c r="A14" s="66">
        <v>92117</v>
      </c>
      <c r="B14" s="91" t="s">
        <v>190</v>
      </c>
      <c r="C14" s="92">
        <f>C15+C16+C17</f>
        <v>900000</v>
      </c>
      <c r="D14" s="113"/>
      <c r="E14" s="113"/>
      <c r="F14" s="113"/>
      <c r="G14" s="131"/>
      <c r="H14" s="113"/>
      <c r="I14" s="113"/>
    </row>
    <row r="15" spans="1:9" s="22" customFormat="1" ht="45.75" customHeight="1">
      <c r="A15" s="23"/>
      <c r="B15" s="85" t="s">
        <v>201</v>
      </c>
      <c r="C15" s="26">
        <v>300000</v>
      </c>
      <c r="D15" s="132"/>
      <c r="E15" s="129"/>
      <c r="F15" s="129"/>
      <c r="G15" s="129"/>
      <c r="H15" s="129"/>
      <c r="I15" s="129"/>
    </row>
    <row r="16" spans="1:9" s="22" customFormat="1" ht="42" customHeight="1">
      <c r="A16" s="23"/>
      <c r="B16" s="111" t="s">
        <v>202</v>
      </c>
      <c r="C16" s="26">
        <v>300000</v>
      </c>
      <c r="D16" s="96"/>
      <c r="E16" s="96"/>
      <c r="F16" s="96"/>
      <c r="G16" s="96"/>
      <c r="H16" s="96"/>
      <c r="I16" s="96"/>
    </row>
    <row r="17" spans="1:9" s="22" customFormat="1" ht="57" customHeight="1" thickBot="1">
      <c r="A17" s="23"/>
      <c r="B17" s="111" t="s">
        <v>203</v>
      </c>
      <c r="C17" s="110">
        <v>300000</v>
      </c>
      <c r="D17" s="96"/>
      <c r="E17" s="96"/>
      <c r="F17" s="96"/>
      <c r="G17" s="96"/>
      <c r="H17" s="96"/>
      <c r="I17" s="96"/>
    </row>
    <row r="18" spans="1:9" s="22" customFormat="1" ht="15" customHeight="1" thickTop="1">
      <c r="A18" s="66">
        <v>92122</v>
      </c>
      <c r="B18" s="91" t="s">
        <v>36</v>
      </c>
      <c r="C18" s="92">
        <v>850000</v>
      </c>
      <c r="D18" s="113"/>
      <c r="E18" s="113"/>
      <c r="F18" s="113"/>
      <c r="G18" s="131"/>
      <c r="H18" s="113"/>
      <c r="I18" s="113"/>
    </row>
    <row r="19" spans="1:9" s="22" customFormat="1" ht="41.25" customHeight="1">
      <c r="A19" s="23"/>
      <c r="B19" s="85" t="s">
        <v>200</v>
      </c>
      <c r="C19" s="40"/>
      <c r="D19" s="132"/>
      <c r="E19" s="129"/>
      <c r="F19" s="129"/>
      <c r="G19" s="129"/>
      <c r="H19" s="129"/>
      <c r="I19" s="129"/>
    </row>
    <row r="20" spans="1:9" s="22" customFormat="1" ht="22.5" customHeight="1">
      <c r="A20" s="78"/>
      <c r="B20" s="93" t="s">
        <v>33</v>
      </c>
      <c r="C20" s="32">
        <f>SUM(C21:C32)</f>
        <v>249295000</v>
      </c>
      <c r="D20" s="113"/>
      <c r="E20" s="113"/>
      <c r="F20" s="113"/>
      <c r="G20" s="113"/>
      <c r="H20" s="113"/>
      <c r="I20" s="113"/>
    </row>
    <row r="21" spans="1:9" s="22" customFormat="1" ht="15" customHeight="1">
      <c r="A21" s="36">
        <v>92105</v>
      </c>
      <c r="B21" s="37" t="s">
        <v>3</v>
      </c>
      <c r="C21" s="35">
        <v>32750000</v>
      </c>
      <c r="D21" s="112"/>
      <c r="E21" s="112"/>
      <c r="F21" s="112"/>
      <c r="G21" s="112"/>
      <c r="H21" s="112"/>
      <c r="I21" s="112"/>
    </row>
    <row r="22" spans="1:9" s="22" customFormat="1" ht="15" customHeight="1">
      <c r="A22" s="36">
        <v>92106</v>
      </c>
      <c r="B22" s="37" t="s">
        <v>31</v>
      </c>
      <c r="C22" s="35">
        <v>12529000</v>
      </c>
      <c r="D22" s="112"/>
      <c r="E22" s="112"/>
      <c r="F22" s="112"/>
      <c r="G22" s="112"/>
      <c r="H22" s="112"/>
      <c r="I22" s="112"/>
    </row>
    <row r="23" spans="1:9" s="22" customFormat="1" ht="15" customHeight="1">
      <c r="A23" s="33">
        <v>92108</v>
      </c>
      <c r="B23" s="34" t="s">
        <v>30</v>
      </c>
      <c r="C23" s="35">
        <v>430000</v>
      </c>
      <c r="D23" s="112"/>
      <c r="E23" s="112"/>
      <c r="F23" s="112"/>
      <c r="G23" s="112"/>
      <c r="H23" s="112"/>
      <c r="I23" s="112"/>
    </row>
    <row r="24" spans="1:9" s="22" customFormat="1" ht="15" customHeight="1">
      <c r="A24" s="33">
        <v>92109</v>
      </c>
      <c r="B24" s="34" t="s">
        <v>29</v>
      </c>
      <c r="C24" s="35">
        <v>6300000</v>
      </c>
      <c r="D24" s="112"/>
      <c r="E24" s="112"/>
      <c r="F24" s="112"/>
      <c r="G24" s="112"/>
      <c r="H24" s="112"/>
      <c r="I24" s="112"/>
    </row>
    <row r="25" spans="1:9" s="22" customFormat="1" ht="15" customHeight="1">
      <c r="A25" s="23">
        <v>92110</v>
      </c>
      <c r="B25" s="31" t="s">
        <v>28</v>
      </c>
      <c r="C25" s="35">
        <v>2900000</v>
      </c>
      <c r="D25" s="112"/>
      <c r="E25" s="112"/>
      <c r="F25" s="112"/>
      <c r="G25" s="112"/>
      <c r="H25" s="112"/>
      <c r="I25" s="112"/>
    </row>
    <row r="26" spans="1:9" s="22" customFormat="1" ht="15" customHeight="1">
      <c r="A26" s="36">
        <v>92113</v>
      </c>
      <c r="B26" s="37" t="s">
        <v>27</v>
      </c>
      <c r="C26" s="38">
        <v>26686000</v>
      </c>
      <c r="D26" s="112"/>
      <c r="E26" s="112"/>
      <c r="F26" s="112"/>
      <c r="G26" s="112"/>
      <c r="H26" s="112"/>
      <c r="I26" s="112"/>
    </row>
    <row r="27" spans="1:9" s="22" customFormat="1" ht="15" customHeight="1">
      <c r="A27" s="36">
        <v>92114</v>
      </c>
      <c r="B27" s="37" t="s">
        <v>26</v>
      </c>
      <c r="C27" s="35">
        <v>19328000</v>
      </c>
      <c r="D27" s="112"/>
      <c r="E27" s="112"/>
      <c r="F27" s="112"/>
      <c r="G27" s="112"/>
      <c r="H27" s="112"/>
      <c r="I27" s="112"/>
    </row>
    <row r="28" spans="1:9" s="22" customFormat="1" ht="15" customHeight="1">
      <c r="A28" s="36">
        <v>92116</v>
      </c>
      <c r="B28" s="37" t="s">
        <v>25</v>
      </c>
      <c r="C28" s="64">
        <v>15500000</v>
      </c>
      <c r="D28" s="112"/>
      <c r="E28" s="112"/>
      <c r="F28" s="112"/>
      <c r="G28" s="112"/>
      <c r="H28" s="112"/>
      <c r="I28" s="112"/>
    </row>
    <row r="29" spans="1:9" s="22" customFormat="1" ht="15" customHeight="1">
      <c r="A29" s="36">
        <v>92118</v>
      </c>
      <c r="B29" s="37" t="s">
        <v>24</v>
      </c>
      <c r="C29" s="38">
        <v>26980000</v>
      </c>
      <c r="D29" s="112"/>
      <c r="E29" s="112"/>
      <c r="F29" s="112"/>
      <c r="G29" s="112"/>
      <c r="H29" s="112"/>
      <c r="I29" s="112"/>
    </row>
    <row r="30" spans="1:9" s="22" customFormat="1" ht="15" customHeight="1">
      <c r="A30" s="36">
        <v>92119</v>
      </c>
      <c r="B30" s="82" t="s">
        <v>66</v>
      </c>
      <c r="C30" s="38">
        <v>7457000</v>
      </c>
      <c r="D30" s="77"/>
      <c r="E30" s="97"/>
      <c r="F30" s="77"/>
      <c r="G30" s="77"/>
      <c r="H30" s="77"/>
      <c r="I30" s="77"/>
    </row>
    <row r="31" spans="1:9" s="22" customFormat="1" ht="15" customHeight="1">
      <c r="A31" s="36">
        <v>92120</v>
      </c>
      <c r="B31" s="34" t="s">
        <v>4</v>
      </c>
      <c r="C31" s="35">
        <v>88500000</v>
      </c>
      <c r="D31" s="112"/>
      <c r="E31" s="112"/>
      <c r="F31" s="112"/>
      <c r="G31" s="112"/>
      <c r="H31" s="112"/>
      <c r="I31" s="112"/>
    </row>
    <row r="32" spans="1:9" s="3" customFormat="1" ht="14.25" customHeight="1">
      <c r="A32" s="79">
        <v>92195</v>
      </c>
      <c r="B32" s="80" t="s">
        <v>67</v>
      </c>
      <c r="C32" s="81">
        <v>9935000</v>
      </c>
      <c r="D32" s="112"/>
      <c r="E32" s="112"/>
      <c r="F32" s="112"/>
      <c r="G32" s="112"/>
      <c r="H32" s="112"/>
      <c r="I32" s="112"/>
    </row>
    <row r="33" spans="1:9" ht="15" customHeight="1">
      <c r="A33" s="2"/>
      <c r="B33" s="2"/>
      <c r="C33" s="2"/>
      <c r="D33" s="20"/>
      <c r="E33" s="20"/>
      <c r="F33" s="20"/>
      <c r="G33" s="20"/>
      <c r="H33" s="20"/>
      <c r="I33" s="20"/>
    </row>
    <row r="34" spans="1:9" s="22" customFormat="1" ht="21.75" customHeight="1">
      <c r="A34" s="41" t="s">
        <v>5</v>
      </c>
      <c r="B34" s="39" t="s">
        <v>1</v>
      </c>
      <c r="C34" s="114" t="s">
        <v>196</v>
      </c>
      <c r="D34" s="99" t="s">
        <v>39</v>
      </c>
      <c r="E34" s="100"/>
      <c r="F34" s="100"/>
      <c r="G34" s="101"/>
      <c r="H34" s="102"/>
      <c r="I34" s="103"/>
    </row>
    <row r="35" spans="1:9" s="22" customFormat="1" ht="15" customHeight="1">
      <c r="A35" s="23" t="s">
        <v>6</v>
      </c>
      <c r="B35" s="23"/>
      <c r="C35" s="115"/>
      <c r="D35" s="42" t="s">
        <v>7</v>
      </c>
      <c r="E35" s="42" t="s">
        <v>193</v>
      </c>
      <c r="F35" s="42" t="s">
        <v>48</v>
      </c>
      <c r="G35" s="42" t="s">
        <v>8</v>
      </c>
      <c r="H35" s="42" t="s">
        <v>9</v>
      </c>
      <c r="I35" s="42" t="s">
        <v>10</v>
      </c>
    </row>
    <row r="36" spans="1:9" s="22" customFormat="1" ht="15" customHeight="1">
      <c r="A36" s="23"/>
      <c r="B36" s="23"/>
      <c r="C36" s="116"/>
      <c r="D36" s="43"/>
      <c r="E36" s="43"/>
      <c r="F36" s="43"/>
      <c r="G36" s="43"/>
      <c r="H36" s="43"/>
      <c r="I36" s="43"/>
    </row>
    <row r="37" spans="1:9" s="104" customFormat="1" ht="40.5" customHeight="1">
      <c r="A37" s="44">
        <v>921</v>
      </c>
      <c r="B37" s="45" t="s">
        <v>37</v>
      </c>
      <c r="C37" s="15">
        <f>I37+H37+G37+F37+D37</f>
        <v>221598000</v>
      </c>
      <c r="D37" s="6">
        <f t="shared" ref="D37:I37" si="0">D38+D41+D48+D53+D58+D112+D154+D159+D186+D196</f>
        <v>0</v>
      </c>
      <c r="E37" s="6">
        <f t="shared" si="0"/>
        <v>65000</v>
      </c>
      <c r="F37" s="6">
        <f t="shared" si="0"/>
        <v>154657000</v>
      </c>
      <c r="G37" s="6">
        <f t="shared" si="0"/>
        <v>3270000</v>
      </c>
      <c r="H37" s="6">
        <f t="shared" si="0"/>
        <v>47295000</v>
      </c>
      <c r="I37" s="6">
        <f t="shared" si="0"/>
        <v>16376000</v>
      </c>
    </row>
    <row r="38" spans="1:9" s="105" customFormat="1" ht="23.25" customHeight="1">
      <c r="A38" s="48">
        <v>92101</v>
      </c>
      <c r="B38" s="49" t="s">
        <v>76</v>
      </c>
      <c r="C38" s="84">
        <f>SUM(D38:I38)</f>
        <v>3000000</v>
      </c>
      <c r="D38" s="7">
        <f t="shared" ref="D38:I38" si="1">D39</f>
        <v>0</v>
      </c>
      <c r="E38" s="7">
        <f t="shared" si="1"/>
        <v>0</v>
      </c>
      <c r="F38" s="7">
        <f t="shared" si="1"/>
        <v>3000000</v>
      </c>
      <c r="G38" s="7">
        <f t="shared" si="1"/>
        <v>0</v>
      </c>
      <c r="H38" s="7">
        <f t="shared" si="1"/>
        <v>0</v>
      </c>
      <c r="I38" s="7">
        <f t="shared" si="1"/>
        <v>0</v>
      </c>
    </row>
    <row r="39" spans="1:9" s="106" customFormat="1" ht="21.75" customHeight="1">
      <c r="A39" s="47"/>
      <c r="B39" s="50" t="s">
        <v>68</v>
      </c>
      <c r="C39" s="83">
        <f>SUM(D39:I39)</f>
        <v>3000000</v>
      </c>
      <c r="D39" s="8">
        <f t="shared" ref="D39:I39" si="2">SUM(D40:D40)</f>
        <v>0</v>
      </c>
      <c r="E39" s="8">
        <f t="shared" si="2"/>
        <v>0</v>
      </c>
      <c r="F39" s="8">
        <f t="shared" si="2"/>
        <v>3000000</v>
      </c>
      <c r="G39" s="8">
        <f t="shared" si="2"/>
        <v>0</v>
      </c>
      <c r="H39" s="8">
        <f t="shared" si="2"/>
        <v>0</v>
      </c>
      <c r="I39" s="8">
        <f t="shared" si="2"/>
        <v>0</v>
      </c>
    </row>
    <row r="40" spans="1:9" s="106" customFormat="1" ht="22.5" customHeight="1">
      <c r="A40" s="47"/>
      <c r="B40" s="55" t="s">
        <v>79</v>
      </c>
      <c r="C40" s="10">
        <f>SUM(D40:I40)</f>
        <v>3000000</v>
      </c>
      <c r="D40" s="10"/>
      <c r="E40" s="10"/>
      <c r="F40" s="10">
        <v>3000000</v>
      </c>
      <c r="G40" s="10"/>
      <c r="H40" s="10"/>
      <c r="I40" s="10"/>
    </row>
    <row r="41" spans="1:9" s="105" customFormat="1" ht="25.5" customHeight="1">
      <c r="A41" s="48">
        <v>92106</v>
      </c>
      <c r="B41" s="49" t="s">
        <v>11</v>
      </c>
      <c r="C41" s="7">
        <f>C42+C44+C46</f>
        <v>1071000</v>
      </c>
      <c r="D41" s="7">
        <f t="shared" ref="D41:I41" si="3">D42+D44+D46</f>
        <v>0</v>
      </c>
      <c r="E41" s="7">
        <f t="shared" ref="E41" si="4">E42+E44+E46</f>
        <v>0</v>
      </c>
      <c r="F41" s="7">
        <f>F42+F44+F46</f>
        <v>1071000</v>
      </c>
      <c r="G41" s="7">
        <f t="shared" si="3"/>
        <v>0</v>
      </c>
      <c r="H41" s="7">
        <f t="shared" si="3"/>
        <v>0</v>
      </c>
      <c r="I41" s="7">
        <f t="shared" si="3"/>
        <v>0</v>
      </c>
    </row>
    <row r="42" spans="1:9" s="105" customFormat="1" ht="25.5" customHeight="1">
      <c r="A42" s="98"/>
      <c r="B42" s="50" t="s">
        <v>80</v>
      </c>
      <c r="C42" s="15">
        <f t="shared" ref="C42:C47" si="5">SUM(D42:I42)</f>
        <v>171000</v>
      </c>
      <c r="D42" s="8">
        <f t="shared" ref="D42:I42" si="6">SUM(D43:D43)</f>
        <v>0</v>
      </c>
      <c r="E42" s="8">
        <f t="shared" si="6"/>
        <v>0</v>
      </c>
      <c r="F42" s="8">
        <f t="shared" si="6"/>
        <v>171000</v>
      </c>
      <c r="G42" s="8">
        <f t="shared" si="6"/>
        <v>0</v>
      </c>
      <c r="H42" s="8">
        <f t="shared" si="6"/>
        <v>0</v>
      </c>
      <c r="I42" s="8">
        <f t="shared" si="6"/>
        <v>0</v>
      </c>
    </row>
    <row r="43" spans="1:9" s="105" customFormat="1" ht="25.5" customHeight="1">
      <c r="A43" s="98"/>
      <c r="B43" s="55" t="s">
        <v>81</v>
      </c>
      <c r="C43" s="10">
        <f t="shared" si="5"/>
        <v>171000</v>
      </c>
      <c r="D43" s="10"/>
      <c r="E43" s="10"/>
      <c r="F43" s="10">
        <v>171000</v>
      </c>
      <c r="G43" s="10"/>
      <c r="H43" s="10"/>
      <c r="I43" s="10"/>
    </row>
    <row r="44" spans="1:9" s="105" customFormat="1" ht="25.5" customHeight="1">
      <c r="A44" s="98"/>
      <c r="B44" s="50" t="s">
        <v>82</v>
      </c>
      <c r="C44" s="8">
        <f t="shared" si="5"/>
        <v>500000</v>
      </c>
      <c r="D44" s="8">
        <f t="shared" ref="D44:I44" si="7">SUM(D45:D45)</f>
        <v>0</v>
      </c>
      <c r="E44" s="8">
        <f t="shared" si="7"/>
        <v>0</v>
      </c>
      <c r="F44" s="8">
        <f t="shared" si="7"/>
        <v>500000</v>
      </c>
      <c r="G44" s="8">
        <f t="shared" si="7"/>
        <v>0</v>
      </c>
      <c r="H44" s="8">
        <f t="shared" si="7"/>
        <v>0</v>
      </c>
      <c r="I44" s="8">
        <f t="shared" si="7"/>
        <v>0</v>
      </c>
    </row>
    <row r="45" spans="1:9" s="105" customFormat="1" ht="25.5" customHeight="1">
      <c r="A45" s="98"/>
      <c r="B45" s="55" t="s">
        <v>83</v>
      </c>
      <c r="C45" s="10">
        <f t="shared" si="5"/>
        <v>500000</v>
      </c>
      <c r="D45" s="10"/>
      <c r="E45" s="10"/>
      <c r="F45" s="10">
        <v>500000</v>
      </c>
      <c r="G45" s="10"/>
      <c r="H45" s="10"/>
      <c r="I45" s="10"/>
    </row>
    <row r="46" spans="1:9" s="106" customFormat="1" ht="22.5" customHeight="1">
      <c r="A46" s="47"/>
      <c r="B46" s="50" t="s">
        <v>84</v>
      </c>
      <c r="C46" s="8">
        <f t="shared" si="5"/>
        <v>400000</v>
      </c>
      <c r="D46" s="8">
        <f t="shared" ref="D46:I46" si="8">SUM(D47:D47)</f>
        <v>0</v>
      </c>
      <c r="E46" s="8">
        <f t="shared" si="8"/>
        <v>0</v>
      </c>
      <c r="F46" s="8">
        <f t="shared" si="8"/>
        <v>400000</v>
      </c>
      <c r="G46" s="8">
        <f t="shared" si="8"/>
        <v>0</v>
      </c>
      <c r="H46" s="8">
        <f t="shared" si="8"/>
        <v>0</v>
      </c>
      <c r="I46" s="8">
        <f t="shared" si="8"/>
        <v>0</v>
      </c>
    </row>
    <row r="47" spans="1:9" s="106" customFormat="1" ht="22.5" customHeight="1">
      <c r="A47" s="47"/>
      <c r="B47" s="55" t="s">
        <v>85</v>
      </c>
      <c r="C47" s="10">
        <f t="shared" si="5"/>
        <v>400000</v>
      </c>
      <c r="D47" s="10"/>
      <c r="E47" s="10"/>
      <c r="F47" s="10">
        <v>400000</v>
      </c>
      <c r="G47" s="10"/>
      <c r="H47" s="10"/>
      <c r="I47" s="10"/>
    </row>
    <row r="48" spans="1:9" s="105" customFormat="1" ht="29.25" customHeight="1">
      <c r="A48" s="48">
        <v>92108</v>
      </c>
      <c r="B48" s="49" t="s">
        <v>12</v>
      </c>
      <c r="C48" s="7">
        <f>C51+C49</f>
        <v>96170000</v>
      </c>
      <c r="D48" s="7">
        <f t="shared" ref="D48:I48" si="9">D51+D49</f>
        <v>0</v>
      </c>
      <c r="E48" s="7">
        <f t="shared" ref="E48" si="10">E51+E49</f>
        <v>0</v>
      </c>
      <c r="F48" s="7">
        <f t="shared" si="9"/>
        <v>96170000</v>
      </c>
      <c r="G48" s="7">
        <f t="shared" si="9"/>
        <v>0</v>
      </c>
      <c r="H48" s="7">
        <f t="shared" si="9"/>
        <v>0</v>
      </c>
      <c r="I48" s="7">
        <f t="shared" si="9"/>
        <v>0</v>
      </c>
    </row>
    <row r="49" spans="1:9" s="105" customFormat="1" ht="29.25" customHeight="1">
      <c r="A49" s="98"/>
      <c r="B49" s="53" t="s">
        <v>86</v>
      </c>
      <c r="C49" s="13">
        <f>SUM(D49:I49)</f>
        <v>170000</v>
      </c>
      <c r="D49" s="13">
        <f>D50</f>
        <v>0</v>
      </c>
      <c r="E49" s="13">
        <f>E50</f>
        <v>0</v>
      </c>
      <c r="F49" s="13">
        <f>F50</f>
        <v>170000</v>
      </c>
      <c r="G49" s="13">
        <f t="shared" ref="G49:I51" si="11">G50</f>
        <v>0</v>
      </c>
      <c r="H49" s="13">
        <f t="shared" si="11"/>
        <v>0</v>
      </c>
      <c r="I49" s="13">
        <f t="shared" si="11"/>
        <v>0</v>
      </c>
    </row>
    <row r="50" spans="1:9" s="105" customFormat="1" ht="29.25" customHeight="1">
      <c r="A50" s="98"/>
      <c r="B50" s="55" t="s">
        <v>87</v>
      </c>
      <c r="C50" s="10">
        <f>SUM(D50:I50)</f>
        <v>170000</v>
      </c>
      <c r="D50" s="10"/>
      <c r="E50" s="10"/>
      <c r="F50" s="10">
        <v>170000</v>
      </c>
      <c r="G50" s="10"/>
      <c r="H50" s="10"/>
      <c r="I50" s="10"/>
    </row>
    <row r="51" spans="1:9" s="104" customFormat="1" ht="19.5" customHeight="1">
      <c r="A51" s="47"/>
      <c r="B51" s="53" t="s">
        <v>71</v>
      </c>
      <c r="C51" s="13">
        <f>SUM(D51:I51)</f>
        <v>96000000</v>
      </c>
      <c r="D51" s="13">
        <f>D52</f>
        <v>0</v>
      </c>
      <c r="E51" s="13">
        <f>E52</f>
        <v>0</v>
      </c>
      <c r="F51" s="13">
        <f>F52</f>
        <v>96000000</v>
      </c>
      <c r="G51" s="13">
        <f t="shared" si="11"/>
        <v>0</v>
      </c>
      <c r="H51" s="13">
        <f t="shared" si="11"/>
        <v>0</v>
      </c>
      <c r="I51" s="13">
        <f t="shared" si="11"/>
        <v>0</v>
      </c>
    </row>
    <row r="52" spans="1:9" s="87" customFormat="1" ht="20.25" customHeight="1">
      <c r="A52" s="54"/>
      <c r="B52" s="55" t="s">
        <v>88</v>
      </c>
      <c r="C52" s="10">
        <f>SUM(D52:I52)</f>
        <v>96000000</v>
      </c>
      <c r="D52" s="10"/>
      <c r="E52" s="10"/>
      <c r="F52" s="10">
        <v>96000000</v>
      </c>
      <c r="G52" s="10"/>
      <c r="H52" s="10"/>
      <c r="I52" s="10"/>
    </row>
    <row r="53" spans="1:9" s="105" customFormat="1" ht="25.5" customHeight="1">
      <c r="A53" s="48">
        <v>92110</v>
      </c>
      <c r="B53" s="49" t="s">
        <v>74</v>
      </c>
      <c r="C53" s="7">
        <f>C54</f>
        <v>790000</v>
      </c>
      <c r="D53" s="7">
        <f t="shared" ref="D53:I53" si="12">D54</f>
        <v>0</v>
      </c>
      <c r="E53" s="7">
        <f t="shared" si="12"/>
        <v>0</v>
      </c>
      <c r="F53" s="7">
        <f t="shared" si="12"/>
        <v>790000</v>
      </c>
      <c r="G53" s="7">
        <f t="shared" si="12"/>
        <v>0</v>
      </c>
      <c r="H53" s="7">
        <f t="shared" si="12"/>
        <v>0</v>
      </c>
      <c r="I53" s="7">
        <f t="shared" si="12"/>
        <v>0</v>
      </c>
    </row>
    <row r="54" spans="1:9" s="106" customFormat="1" ht="22.5" customHeight="1">
      <c r="A54" s="47"/>
      <c r="B54" s="50" t="s">
        <v>75</v>
      </c>
      <c r="C54" s="10">
        <f>SUM(D54:I54)</f>
        <v>790000</v>
      </c>
      <c r="D54" s="8">
        <f>SUM(D57:D57)</f>
        <v>0</v>
      </c>
      <c r="E54" s="8">
        <f>SUM(E57:E57)</f>
        <v>0</v>
      </c>
      <c r="F54" s="8">
        <f>SUM(F55:F57)</f>
        <v>790000</v>
      </c>
      <c r="G54" s="8">
        <f t="shared" ref="G54:I54" si="13">SUM(G55:G57)</f>
        <v>0</v>
      </c>
      <c r="H54" s="8">
        <f t="shared" si="13"/>
        <v>0</v>
      </c>
      <c r="I54" s="8">
        <f t="shared" si="13"/>
        <v>0</v>
      </c>
    </row>
    <row r="55" spans="1:9" s="106" customFormat="1" ht="22.5" customHeight="1">
      <c r="A55" s="47"/>
      <c r="B55" s="57" t="s">
        <v>90</v>
      </c>
      <c r="C55" s="10">
        <f t="shared" ref="C55" si="14">SUM(D55:I55)</f>
        <v>580000</v>
      </c>
      <c r="D55" s="10"/>
      <c r="E55" s="10"/>
      <c r="F55" s="10">
        <v>580000</v>
      </c>
      <c r="G55" s="10"/>
      <c r="H55" s="10"/>
      <c r="I55" s="10"/>
    </row>
    <row r="56" spans="1:9" s="107" customFormat="1" ht="22.5" customHeight="1">
      <c r="A56" s="56"/>
      <c r="B56" s="57" t="s">
        <v>89</v>
      </c>
      <c r="C56" s="10">
        <f t="shared" ref="C56:C57" si="15">SUM(D56:I56)</f>
        <v>150000</v>
      </c>
      <c r="D56" s="10"/>
      <c r="E56" s="10"/>
      <c r="F56" s="10">
        <v>150000</v>
      </c>
      <c r="G56" s="10"/>
      <c r="H56" s="10"/>
      <c r="I56" s="10"/>
    </row>
    <row r="57" spans="1:9" s="106" customFormat="1" ht="22.5" customHeight="1">
      <c r="A57" s="47"/>
      <c r="B57" s="55" t="s">
        <v>91</v>
      </c>
      <c r="C57" s="10">
        <f t="shared" si="15"/>
        <v>60000</v>
      </c>
      <c r="D57" s="10"/>
      <c r="E57" s="10"/>
      <c r="F57" s="10">
        <v>60000</v>
      </c>
      <c r="G57" s="10"/>
      <c r="H57" s="10"/>
      <c r="I57" s="10"/>
    </row>
    <row r="58" spans="1:9" s="105" customFormat="1" ht="23.25" customHeight="1">
      <c r="A58" s="48">
        <v>92113</v>
      </c>
      <c r="B58" s="49" t="s">
        <v>13</v>
      </c>
      <c r="C58" s="14">
        <f t="shared" ref="C58:I58" si="16">C59+C61+C63+C68+C72+C95</f>
        <v>58907000</v>
      </c>
      <c r="D58" s="14">
        <f t="shared" si="16"/>
        <v>0</v>
      </c>
      <c r="E58" s="14">
        <f t="shared" si="16"/>
        <v>0</v>
      </c>
      <c r="F58" s="14">
        <f t="shared" si="16"/>
        <v>32086000</v>
      </c>
      <c r="G58" s="14">
        <f t="shared" si="16"/>
        <v>0</v>
      </c>
      <c r="H58" s="14">
        <f t="shared" si="16"/>
        <v>16990000</v>
      </c>
      <c r="I58" s="14">
        <f t="shared" si="16"/>
        <v>9831000</v>
      </c>
    </row>
    <row r="59" spans="1:9" s="104" customFormat="1" ht="25.5" customHeight="1">
      <c r="A59" s="47"/>
      <c r="B59" s="50" t="s">
        <v>120</v>
      </c>
      <c r="C59" s="8">
        <f t="shared" ref="C59:C64" si="17">SUM(D59:I59)</f>
        <v>450000</v>
      </c>
      <c r="D59" s="13">
        <f t="shared" ref="D59:I59" si="18">SUM(D60:D60)</f>
        <v>0</v>
      </c>
      <c r="E59" s="13">
        <f t="shared" si="18"/>
        <v>0</v>
      </c>
      <c r="F59" s="13">
        <f t="shared" si="18"/>
        <v>450000</v>
      </c>
      <c r="G59" s="13">
        <f t="shared" si="18"/>
        <v>0</v>
      </c>
      <c r="H59" s="13">
        <f t="shared" si="18"/>
        <v>0</v>
      </c>
      <c r="I59" s="13">
        <f t="shared" si="18"/>
        <v>0</v>
      </c>
    </row>
    <row r="60" spans="1:9" s="108" customFormat="1" ht="20.25" customHeight="1">
      <c r="A60" s="56"/>
      <c r="B60" s="55" t="s">
        <v>121</v>
      </c>
      <c r="C60" s="10">
        <f t="shared" si="17"/>
        <v>450000</v>
      </c>
      <c r="D60" s="10"/>
      <c r="E60" s="10"/>
      <c r="F60" s="10">
        <v>450000</v>
      </c>
      <c r="G60" s="10"/>
      <c r="H60" s="10"/>
      <c r="I60" s="10"/>
    </row>
    <row r="61" spans="1:9" s="108" customFormat="1" ht="20.25" customHeight="1">
      <c r="A61" s="56"/>
      <c r="B61" s="50" t="s">
        <v>122</v>
      </c>
      <c r="C61" s="8">
        <f t="shared" si="17"/>
        <v>70000</v>
      </c>
      <c r="D61" s="13">
        <f t="shared" ref="D61:I61" si="19">SUM(D62:D62)</f>
        <v>0</v>
      </c>
      <c r="E61" s="13">
        <f t="shared" si="19"/>
        <v>0</v>
      </c>
      <c r="F61" s="13">
        <f t="shared" si="19"/>
        <v>70000</v>
      </c>
      <c r="G61" s="13">
        <f t="shared" si="19"/>
        <v>0</v>
      </c>
      <c r="H61" s="13">
        <f t="shared" si="19"/>
        <v>0</v>
      </c>
      <c r="I61" s="13">
        <f t="shared" si="19"/>
        <v>0</v>
      </c>
    </row>
    <row r="62" spans="1:9" s="108" customFormat="1" ht="20.25" customHeight="1">
      <c r="A62" s="56"/>
      <c r="B62" s="55" t="s">
        <v>123</v>
      </c>
      <c r="C62" s="10">
        <f t="shared" si="17"/>
        <v>70000</v>
      </c>
      <c r="D62" s="10"/>
      <c r="E62" s="10"/>
      <c r="F62" s="10">
        <v>70000</v>
      </c>
      <c r="G62" s="10"/>
      <c r="H62" s="10"/>
      <c r="I62" s="10"/>
    </row>
    <row r="63" spans="1:9" s="104" customFormat="1" ht="20.25" customHeight="1">
      <c r="A63" s="47"/>
      <c r="B63" s="50" t="s">
        <v>53</v>
      </c>
      <c r="C63" s="8">
        <f t="shared" si="17"/>
        <v>800000</v>
      </c>
      <c r="D63" s="13">
        <f>SUM(D64:D67)</f>
        <v>0</v>
      </c>
      <c r="E63" s="13">
        <f>SUM(E64:E67)</f>
        <v>0</v>
      </c>
      <c r="F63" s="13">
        <f t="shared" ref="F63:I63" si="20">SUM(F64:F67)</f>
        <v>800000</v>
      </c>
      <c r="G63" s="13">
        <f t="shared" si="20"/>
        <v>0</v>
      </c>
      <c r="H63" s="13">
        <f t="shared" si="20"/>
        <v>0</v>
      </c>
      <c r="I63" s="13">
        <f t="shared" si="20"/>
        <v>0</v>
      </c>
    </row>
    <row r="64" spans="1:9" s="104" customFormat="1" ht="20.25" customHeight="1">
      <c r="A64" s="47"/>
      <c r="B64" s="55" t="s">
        <v>70</v>
      </c>
      <c r="C64" s="10">
        <f t="shared" si="17"/>
        <v>150000</v>
      </c>
      <c r="D64" s="88"/>
      <c r="E64" s="88"/>
      <c r="F64" s="10">
        <v>150000</v>
      </c>
      <c r="G64" s="88"/>
      <c r="H64" s="88"/>
      <c r="I64" s="88"/>
    </row>
    <row r="65" spans="1:9" s="104" customFormat="1" ht="20.25" customHeight="1">
      <c r="A65" s="47"/>
      <c r="B65" s="57" t="s">
        <v>117</v>
      </c>
      <c r="C65" s="10">
        <f t="shared" ref="C65:C70" si="21">SUM(D65:I65)</f>
        <v>200000</v>
      </c>
      <c r="D65" s="88"/>
      <c r="E65" s="88"/>
      <c r="F65" s="10">
        <v>200000</v>
      </c>
      <c r="G65" s="88"/>
      <c r="H65" s="88"/>
      <c r="I65" s="88"/>
    </row>
    <row r="66" spans="1:9" s="104" customFormat="1" ht="20.25" customHeight="1">
      <c r="A66" s="47"/>
      <c r="B66" s="57" t="s">
        <v>118</v>
      </c>
      <c r="C66" s="10">
        <f t="shared" si="21"/>
        <v>250000</v>
      </c>
      <c r="D66" s="88"/>
      <c r="E66" s="88"/>
      <c r="F66" s="10">
        <v>250000</v>
      </c>
      <c r="G66" s="88"/>
      <c r="H66" s="88"/>
      <c r="I66" s="88"/>
    </row>
    <row r="67" spans="1:9" s="108" customFormat="1" ht="25.5" customHeight="1">
      <c r="A67" s="56"/>
      <c r="B67" s="55" t="s">
        <v>119</v>
      </c>
      <c r="C67" s="10">
        <f t="shared" si="21"/>
        <v>200000</v>
      </c>
      <c r="D67" s="10"/>
      <c r="E67" s="10"/>
      <c r="F67" s="10">
        <v>200000</v>
      </c>
      <c r="G67" s="10"/>
      <c r="H67" s="10"/>
      <c r="I67" s="10"/>
    </row>
    <row r="68" spans="1:9" s="104" customFormat="1" ht="24" customHeight="1">
      <c r="A68" s="47"/>
      <c r="B68" s="50" t="s">
        <v>14</v>
      </c>
      <c r="C68" s="8">
        <f t="shared" si="21"/>
        <v>715000</v>
      </c>
      <c r="D68" s="13">
        <f t="shared" ref="D68:I68" si="22">SUM(D69:D71)</f>
        <v>0</v>
      </c>
      <c r="E68" s="13">
        <f t="shared" si="22"/>
        <v>0</v>
      </c>
      <c r="F68" s="13">
        <f t="shared" si="22"/>
        <v>715000</v>
      </c>
      <c r="G68" s="13">
        <f t="shared" si="22"/>
        <v>0</v>
      </c>
      <c r="H68" s="13">
        <f t="shared" si="22"/>
        <v>0</v>
      </c>
      <c r="I68" s="13">
        <f t="shared" si="22"/>
        <v>0</v>
      </c>
    </row>
    <row r="69" spans="1:9" s="108" customFormat="1" ht="23.25" customHeight="1">
      <c r="A69" s="56"/>
      <c r="B69" s="55" t="s">
        <v>54</v>
      </c>
      <c r="C69" s="10">
        <f t="shared" si="21"/>
        <v>140000</v>
      </c>
      <c r="D69" s="10"/>
      <c r="E69" s="10"/>
      <c r="F69" s="10">
        <v>140000</v>
      </c>
      <c r="G69" s="10"/>
      <c r="H69" s="10"/>
      <c r="I69" s="10"/>
    </row>
    <row r="70" spans="1:9" s="108" customFormat="1" ht="26.25" customHeight="1">
      <c r="A70" s="56"/>
      <c r="B70" s="74" t="s">
        <v>55</v>
      </c>
      <c r="C70" s="10">
        <f t="shared" si="21"/>
        <v>75000</v>
      </c>
      <c r="D70" s="10"/>
      <c r="E70" s="10"/>
      <c r="F70" s="10">
        <v>75000</v>
      </c>
      <c r="G70" s="10"/>
      <c r="H70" s="10"/>
      <c r="I70" s="10"/>
    </row>
    <row r="71" spans="1:9" s="108" customFormat="1" ht="30" customHeight="1">
      <c r="A71" s="47"/>
      <c r="B71" s="72" t="s">
        <v>124</v>
      </c>
      <c r="C71" s="10">
        <f t="shared" ref="C71" si="23">SUM(D71:I71)</f>
        <v>500000</v>
      </c>
      <c r="D71" s="12"/>
      <c r="E71" s="12"/>
      <c r="F71" s="12">
        <v>500000</v>
      </c>
      <c r="G71" s="12"/>
      <c r="H71" s="12"/>
      <c r="I71" s="12"/>
    </row>
    <row r="72" spans="1:9" s="104" customFormat="1" ht="28.5" customHeight="1">
      <c r="A72" s="47"/>
      <c r="B72" s="58" t="s">
        <v>15</v>
      </c>
      <c r="C72" s="8">
        <f>SUM(D72:I72)</f>
        <v>44846000</v>
      </c>
      <c r="D72" s="15">
        <f t="shared" ref="D72:I72" si="24">SUM(D73:D94)</f>
        <v>0</v>
      </c>
      <c r="E72" s="15">
        <f t="shared" si="24"/>
        <v>0</v>
      </c>
      <c r="F72" s="15">
        <f t="shared" si="24"/>
        <v>24225000</v>
      </c>
      <c r="G72" s="15">
        <f t="shared" si="24"/>
        <v>0</v>
      </c>
      <c r="H72" s="15">
        <f t="shared" si="24"/>
        <v>10790000</v>
      </c>
      <c r="I72" s="15">
        <f t="shared" si="24"/>
        <v>9831000</v>
      </c>
    </row>
    <row r="73" spans="1:9" s="108" customFormat="1" ht="25.5" customHeight="1">
      <c r="A73" s="56"/>
      <c r="B73" s="55" t="s">
        <v>32</v>
      </c>
      <c r="C73" s="10">
        <f t="shared" ref="C73:C94" si="25">SUM(D73:I73)</f>
        <v>6126000</v>
      </c>
      <c r="D73" s="10"/>
      <c r="E73" s="10"/>
      <c r="F73" s="10">
        <v>6126000</v>
      </c>
      <c r="G73" s="10"/>
      <c r="H73" s="10"/>
      <c r="I73" s="10"/>
    </row>
    <row r="74" spans="1:9" s="108" customFormat="1" ht="32.25" customHeight="1">
      <c r="A74" s="56"/>
      <c r="B74" s="55" t="s">
        <v>57</v>
      </c>
      <c r="C74" s="10">
        <f t="shared" si="25"/>
        <v>5000000</v>
      </c>
      <c r="D74" s="10"/>
      <c r="E74" s="10"/>
      <c r="F74" s="10"/>
      <c r="G74" s="10"/>
      <c r="H74" s="10">
        <v>1500000</v>
      </c>
      <c r="I74" s="10">
        <v>3500000</v>
      </c>
    </row>
    <row r="75" spans="1:9" s="108" customFormat="1" ht="36" customHeight="1">
      <c r="A75" s="56"/>
      <c r="B75" s="55" t="s">
        <v>185</v>
      </c>
      <c r="C75" s="10">
        <f t="shared" si="25"/>
        <v>1500000</v>
      </c>
      <c r="D75" s="10"/>
      <c r="E75" s="10"/>
      <c r="F75" s="10"/>
      <c r="G75" s="10"/>
      <c r="H75" s="10">
        <v>1500000</v>
      </c>
      <c r="I75" s="10"/>
    </row>
    <row r="76" spans="1:9" s="108" customFormat="1" ht="36" customHeight="1">
      <c r="A76" s="56"/>
      <c r="B76" s="55" t="s">
        <v>58</v>
      </c>
      <c r="C76" s="10">
        <f t="shared" si="25"/>
        <v>1600000</v>
      </c>
      <c r="D76" s="10"/>
      <c r="E76" s="10"/>
      <c r="F76" s="10"/>
      <c r="G76" s="10"/>
      <c r="H76" s="10">
        <v>500000</v>
      </c>
      <c r="I76" s="10">
        <v>1100000</v>
      </c>
    </row>
    <row r="77" spans="1:9" s="108" customFormat="1" ht="28.5" customHeight="1">
      <c r="A77" s="56"/>
      <c r="B77" s="55" t="s">
        <v>72</v>
      </c>
      <c r="C77" s="10">
        <f t="shared" si="25"/>
        <v>1021000</v>
      </c>
      <c r="D77" s="10"/>
      <c r="E77" s="10"/>
      <c r="F77" s="10"/>
      <c r="G77" s="10"/>
      <c r="H77" s="10">
        <v>400000</v>
      </c>
      <c r="I77" s="10">
        <v>621000</v>
      </c>
    </row>
    <row r="78" spans="1:9" s="108" customFormat="1" ht="28.5" customHeight="1">
      <c r="A78" s="56"/>
      <c r="B78" s="55" t="s">
        <v>186</v>
      </c>
      <c r="C78" s="10">
        <f t="shared" si="25"/>
        <v>4500000</v>
      </c>
      <c r="D78" s="10"/>
      <c r="E78" s="10"/>
      <c r="F78" s="10"/>
      <c r="G78" s="10"/>
      <c r="H78" s="10">
        <v>1890000</v>
      </c>
      <c r="I78" s="10">
        <v>2610000</v>
      </c>
    </row>
    <row r="79" spans="1:9" s="108" customFormat="1" ht="28.5" customHeight="1">
      <c r="A79" s="56"/>
      <c r="B79" s="55" t="s">
        <v>187</v>
      </c>
      <c r="C79" s="10">
        <f t="shared" si="25"/>
        <v>3000000</v>
      </c>
      <c r="D79" s="10"/>
      <c r="E79" s="10"/>
      <c r="F79" s="10"/>
      <c r="G79" s="10"/>
      <c r="H79" s="10">
        <v>1000000</v>
      </c>
      <c r="I79" s="10">
        <v>2000000</v>
      </c>
    </row>
    <row r="80" spans="1:9" s="108" customFormat="1" ht="28.5" customHeight="1">
      <c r="A80" s="56"/>
      <c r="B80" s="55" t="s">
        <v>188</v>
      </c>
      <c r="C80" s="10">
        <f t="shared" si="25"/>
        <v>4000000</v>
      </c>
      <c r="D80" s="10"/>
      <c r="E80" s="10"/>
      <c r="F80" s="10"/>
      <c r="G80" s="10"/>
      <c r="H80" s="10">
        <v>4000000</v>
      </c>
      <c r="I80" s="10"/>
    </row>
    <row r="81" spans="1:9" s="108" customFormat="1" ht="27.75" customHeight="1">
      <c r="A81" s="47"/>
      <c r="B81" s="55" t="s">
        <v>59</v>
      </c>
      <c r="C81" s="10">
        <f>SUM(D81:I81)</f>
        <v>4369000</v>
      </c>
      <c r="D81" s="10"/>
      <c r="E81" s="10"/>
      <c r="F81" s="10">
        <v>4369000</v>
      </c>
      <c r="G81" s="10"/>
      <c r="H81" s="10"/>
      <c r="I81" s="10"/>
    </row>
    <row r="82" spans="1:9" s="108" customFormat="1" ht="24.75" customHeight="1">
      <c r="A82" s="47"/>
      <c r="B82" s="55" t="s">
        <v>60</v>
      </c>
      <c r="C82" s="10">
        <f t="shared" si="25"/>
        <v>102000</v>
      </c>
      <c r="D82" s="10"/>
      <c r="E82" s="10"/>
      <c r="F82" s="10">
        <v>102000</v>
      </c>
      <c r="G82" s="10"/>
      <c r="H82" s="10"/>
      <c r="I82" s="10"/>
    </row>
    <row r="83" spans="1:9" s="108" customFormat="1" ht="24.75" customHeight="1">
      <c r="A83" s="47"/>
      <c r="B83" s="55" t="s">
        <v>105</v>
      </c>
      <c r="C83" s="10">
        <f t="shared" si="25"/>
        <v>1250000</v>
      </c>
      <c r="D83" s="10"/>
      <c r="E83" s="10"/>
      <c r="F83" s="10">
        <v>1250000</v>
      </c>
      <c r="G83" s="10"/>
      <c r="H83" s="10"/>
      <c r="I83" s="10"/>
    </row>
    <row r="84" spans="1:9" s="108" customFormat="1" ht="24.75" customHeight="1">
      <c r="A84" s="47"/>
      <c r="B84" s="55" t="s">
        <v>106</v>
      </c>
      <c r="C84" s="10">
        <f t="shared" si="25"/>
        <v>600000</v>
      </c>
      <c r="D84" s="10"/>
      <c r="E84" s="10"/>
      <c r="F84" s="10">
        <v>600000</v>
      </c>
      <c r="G84" s="10"/>
      <c r="H84" s="10"/>
      <c r="I84" s="10"/>
    </row>
    <row r="85" spans="1:9" s="108" customFormat="1" ht="24.75" customHeight="1">
      <c r="A85" s="47"/>
      <c r="B85" s="55" t="s">
        <v>107</v>
      </c>
      <c r="C85" s="10">
        <f t="shared" si="25"/>
        <v>358000</v>
      </c>
      <c r="D85" s="10"/>
      <c r="E85" s="10"/>
      <c r="F85" s="10">
        <v>358000</v>
      </c>
      <c r="G85" s="10"/>
      <c r="H85" s="10"/>
      <c r="I85" s="10"/>
    </row>
    <row r="86" spans="1:9" s="108" customFormat="1" ht="24.75" customHeight="1">
      <c r="A86" s="47"/>
      <c r="B86" s="55" t="s">
        <v>108</v>
      </c>
      <c r="C86" s="10">
        <f t="shared" si="25"/>
        <v>500000</v>
      </c>
      <c r="D86" s="10"/>
      <c r="E86" s="10"/>
      <c r="F86" s="10">
        <v>500000</v>
      </c>
      <c r="G86" s="10"/>
      <c r="H86" s="10"/>
      <c r="I86" s="10"/>
    </row>
    <row r="87" spans="1:9" s="108" customFormat="1" ht="24.75" customHeight="1">
      <c r="A87" s="47"/>
      <c r="B87" s="55" t="s">
        <v>109</v>
      </c>
      <c r="C87" s="10">
        <f t="shared" si="25"/>
        <v>500000</v>
      </c>
      <c r="D87" s="10"/>
      <c r="E87" s="10"/>
      <c r="F87" s="10">
        <v>500000</v>
      </c>
      <c r="G87" s="10"/>
      <c r="H87" s="10"/>
      <c r="I87" s="10"/>
    </row>
    <row r="88" spans="1:9" s="108" customFormat="1" ht="24.75" customHeight="1">
      <c r="A88" s="47"/>
      <c r="B88" s="55" t="s">
        <v>110</v>
      </c>
      <c r="C88" s="10">
        <f t="shared" si="25"/>
        <v>50000</v>
      </c>
      <c r="D88" s="10"/>
      <c r="E88" s="10"/>
      <c r="F88" s="10">
        <v>50000</v>
      </c>
      <c r="G88" s="10"/>
      <c r="H88" s="10"/>
      <c r="I88" s="10"/>
    </row>
    <row r="89" spans="1:9" s="108" customFormat="1" ht="26.25" customHeight="1">
      <c r="A89" s="47"/>
      <c r="B89" s="55" t="s">
        <v>111</v>
      </c>
      <c r="C89" s="10">
        <f t="shared" si="25"/>
        <v>3000000</v>
      </c>
      <c r="D89" s="10"/>
      <c r="E89" s="10"/>
      <c r="F89" s="10">
        <v>3000000</v>
      </c>
      <c r="G89" s="10"/>
      <c r="H89" s="10"/>
      <c r="I89" s="10"/>
    </row>
    <row r="90" spans="1:9" s="108" customFormat="1" ht="26.25" customHeight="1">
      <c r="A90" s="47"/>
      <c r="B90" s="55" t="s">
        <v>112</v>
      </c>
      <c r="C90" s="10">
        <f t="shared" si="25"/>
        <v>3190000</v>
      </c>
      <c r="D90" s="10"/>
      <c r="E90" s="10"/>
      <c r="F90" s="10">
        <v>3190000</v>
      </c>
      <c r="G90" s="10"/>
      <c r="H90" s="10"/>
      <c r="I90" s="10"/>
    </row>
    <row r="91" spans="1:9" s="108" customFormat="1" ht="26.25" customHeight="1">
      <c r="A91" s="47"/>
      <c r="B91" s="55" t="s">
        <v>113</v>
      </c>
      <c r="C91" s="10">
        <f t="shared" si="25"/>
        <v>3000000</v>
      </c>
      <c r="D91" s="10"/>
      <c r="E91" s="10"/>
      <c r="F91" s="10">
        <v>3000000</v>
      </c>
      <c r="G91" s="10"/>
      <c r="H91" s="10"/>
      <c r="I91" s="10"/>
    </row>
    <row r="92" spans="1:9" s="108" customFormat="1" ht="26.25" customHeight="1">
      <c r="A92" s="47"/>
      <c r="B92" s="55" t="s">
        <v>114</v>
      </c>
      <c r="C92" s="10">
        <f t="shared" si="25"/>
        <v>300000</v>
      </c>
      <c r="D92" s="10"/>
      <c r="E92" s="10"/>
      <c r="F92" s="10">
        <v>300000</v>
      </c>
      <c r="G92" s="10"/>
      <c r="H92" s="10"/>
      <c r="I92" s="10"/>
    </row>
    <row r="93" spans="1:9" s="108" customFormat="1" ht="23.25" customHeight="1">
      <c r="A93" s="47"/>
      <c r="B93" s="55" t="s">
        <v>115</v>
      </c>
      <c r="C93" s="10">
        <f t="shared" si="25"/>
        <v>80000</v>
      </c>
      <c r="D93" s="10"/>
      <c r="E93" s="10"/>
      <c r="F93" s="10">
        <v>80000</v>
      </c>
      <c r="G93" s="10"/>
      <c r="H93" s="10"/>
      <c r="I93" s="10"/>
    </row>
    <row r="94" spans="1:9" s="108" customFormat="1" ht="24.75" customHeight="1">
      <c r="A94" s="47"/>
      <c r="B94" s="55" t="s">
        <v>116</v>
      </c>
      <c r="C94" s="10">
        <f t="shared" si="25"/>
        <v>800000</v>
      </c>
      <c r="D94" s="10"/>
      <c r="E94" s="10"/>
      <c r="F94" s="10">
        <v>800000</v>
      </c>
      <c r="G94" s="10"/>
      <c r="H94" s="10"/>
      <c r="I94" s="10"/>
    </row>
    <row r="95" spans="1:9" s="104" customFormat="1" ht="27.75" customHeight="1">
      <c r="A95" s="47"/>
      <c r="B95" s="50" t="s">
        <v>16</v>
      </c>
      <c r="C95" s="8">
        <f>SUM(D95:I95)</f>
        <v>12026000</v>
      </c>
      <c r="D95" s="86">
        <f>SUM(D96:D111)</f>
        <v>0</v>
      </c>
      <c r="E95" s="86">
        <f>SUM(E96:E111)</f>
        <v>0</v>
      </c>
      <c r="F95" s="8">
        <f>SUM(F96:F111)</f>
        <v>5826000</v>
      </c>
      <c r="G95" s="8">
        <f t="shared" ref="G95:I95" si="26">SUM(G96:G111)</f>
        <v>0</v>
      </c>
      <c r="H95" s="8">
        <f t="shared" si="26"/>
        <v>6200000</v>
      </c>
      <c r="I95" s="8">
        <f t="shared" si="26"/>
        <v>0</v>
      </c>
    </row>
    <row r="96" spans="1:9" s="87" customFormat="1" ht="36" customHeight="1">
      <c r="A96" s="54"/>
      <c r="B96" s="55" t="s">
        <v>56</v>
      </c>
      <c r="C96" s="10">
        <f t="shared" ref="C96:C111" si="27">SUM(D96:I96)</f>
        <v>500000</v>
      </c>
      <c r="D96" s="10"/>
      <c r="E96" s="10"/>
      <c r="F96" s="10"/>
      <c r="G96" s="10"/>
      <c r="H96" s="10">
        <v>500000</v>
      </c>
      <c r="I96" s="10"/>
    </row>
    <row r="97" spans="1:9" s="108" customFormat="1" ht="33.75" customHeight="1">
      <c r="A97" s="47"/>
      <c r="B97" s="55" t="s">
        <v>69</v>
      </c>
      <c r="C97" s="10">
        <f t="shared" si="27"/>
        <v>1800000</v>
      </c>
      <c r="D97" s="10"/>
      <c r="E97" s="10"/>
      <c r="F97" s="10"/>
      <c r="G97" s="10"/>
      <c r="H97" s="10">
        <v>1800000</v>
      </c>
      <c r="I97" s="10"/>
    </row>
    <row r="98" spans="1:9" s="108" customFormat="1" ht="33.75" customHeight="1">
      <c r="A98" s="47"/>
      <c r="B98" s="55" t="s">
        <v>191</v>
      </c>
      <c r="C98" s="10">
        <f t="shared" si="27"/>
        <v>3900000</v>
      </c>
      <c r="D98" s="10"/>
      <c r="E98" s="10"/>
      <c r="F98" s="10"/>
      <c r="G98" s="10"/>
      <c r="H98" s="10">
        <v>3900000</v>
      </c>
      <c r="I98" s="10"/>
    </row>
    <row r="99" spans="1:9" s="108" customFormat="1" ht="21" customHeight="1">
      <c r="A99" s="47"/>
      <c r="B99" s="109" t="s">
        <v>92</v>
      </c>
      <c r="C99" s="10">
        <f t="shared" si="27"/>
        <v>1000000</v>
      </c>
      <c r="D99" s="10"/>
      <c r="E99" s="10"/>
      <c r="F99" s="10">
        <v>1000000</v>
      </c>
      <c r="G99" s="10"/>
      <c r="H99" s="10"/>
      <c r="I99" s="10"/>
    </row>
    <row r="100" spans="1:9" s="108" customFormat="1" ht="29.25" customHeight="1">
      <c r="A100" s="47"/>
      <c r="B100" s="109" t="s">
        <v>93</v>
      </c>
      <c r="C100" s="10">
        <f t="shared" si="27"/>
        <v>1000000</v>
      </c>
      <c r="D100" s="10"/>
      <c r="E100" s="10"/>
      <c r="F100" s="10">
        <v>1000000</v>
      </c>
      <c r="G100" s="10"/>
      <c r="H100" s="10"/>
      <c r="I100" s="10"/>
    </row>
    <row r="101" spans="1:9" s="108" customFormat="1" ht="29.25" customHeight="1">
      <c r="A101" s="47"/>
      <c r="B101" s="109" t="s">
        <v>94</v>
      </c>
      <c r="C101" s="10">
        <f t="shared" si="27"/>
        <v>1000000</v>
      </c>
      <c r="D101" s="10"/>
      <c r="E101" s="10"/>
      <c r="F101" s="10">
        <v>1000000</v>
      </c>
      <c r="G101" s="10"/>
      <c r="H101" s="10"/>
      <c r="I101" s="10"/>
    </row>
    <row r="102" spans="1:9" s="108" customFormat="1" ht="29.25" customHeight="1">
      <c r="A102" s="47"/>
      <c r="B102" s="109" t="s">
        <v>95</v>
      </c>
      <c r="C102" s="10">
        <f t="shared" si="27"/>
        <v>800000</v>
      </c>
      <c r="D102" s="10"/>
      <c r="E102" s="10"/>
      <c r="F102" s="10">
        <v>800000</v>
      </c>
      <c r="G102" s="10"/>
      <c r="H102" s="10"/>
      <c r="I102" s="10"/>
    </row>
    <row r="103" spans="1:9" s="108" customFormat="1" ht="29.25" customHeight="1">
      <c r="A103" s="47"/>
      <c r="B103" s="109" t="s">
        <v>96</v>
      </c>
      <c r="C103" s="10">
        <f t="shared" si="27"/>
        <v>300000</v>
      </c>
      <c r="D103" s="10"/>
      <c r="E103" s="10"/>
      <c r="F103" s="10">
        <v>300000</v>
      </c>
      <c r="G103" s="10"/>
      <c r="H103" s="10"/>
      <c r="I103" s="10"/>
    </row>
    <row r="104" spans="1:9" s="108" customFormat="1" ht="29.25" customHeight="1">
      <c r="A104" s="47"/>
      <c r="B104" s="109" t="s">
        <v>97</v>
      </c>
      <c r="C104" s="10">
        <f t="shared" si="27"/>
        <v>100000</v>
      </c>
      <c r="D104" s="10"/>
      <c r="E104" s="10"/>
      <c r="F104" s="10">
        <v>100000</v>
      </c>
      <c r="G104" s="10"/>
      <c r="H104" s="10"/>
      <c r="I104" s="10"/>
    </row>
    <row r="105" spans="1:9" s="108" customFormat="1" ht="29.25" customHeight="1">
      <c r="A105" s="47"/>
      <c r="B105" s="109" t="s">
        <v>98</v>
      </c>
      <c r="C105" s="10">
        <f t="shared" si="27"/>
        <v>600000</v>
      </c>
      <c r="D105" s="10"/>
      <c r="E105" s="10"/>
      <c r="F105" s="10">
        <v>600000</v>
      </c>
      <c r="G105" s="10"/>
      <c r="H105" s="10"/>
      <c r="I105" s="10"/>
    </row>
    <row r="106" spans="1:9" s="108" customFormat="1" ht="29.25" customHeight="1">
      <c r="A106" s="47"/>
      <c r="B106" s="109" t="s">
        <v>99</v>
      </c>
      <c r="C106" s="10">
        <f t="shared" si="27"/>
        <v>33000</v>
      </c>
      <c r="D106" s="10"/>
      <c r="E106" s="10"/>
      <c r="F106" s="10">
        <v>33000</v>
      </c>
      <c r="G106" s="10"/>
      <c r="H106" s="10"/>
      <c r="I106" s="10"/>
    </row>
    <row r="107" spans="1:9" s="108" customFormat="1" ht="29.25" customHeight="1">
      <c r="A107" s="47"/>
      <c r="B107" s="109" t="s">
        <v>100</v>
      </c>
      <c r="C107" s="10">
        <f t="shared" si="27"/>
        <v>283000</v>
      </c>
      <c r="D107" s="10"/>
      <c r="E107" s="10"/>
      <c r="F107" s="10">
        <v>283000</v>
      </c>
      <c r="G107" s="10"/>
      <c r="H107" s="10"/>
      <c r="I107" s="10"/>
    </row>
    <row r="108" spans="1:9" s="108" customFormat="1" ht="31.5" customHeight="1">
      <c r="A108" s="47"/>
      <c r="B108" s="109" t="s">
        <v>101</v>
      </c>
      <c r="C108" s="10">
        <f t="shared" si="27"/>
        <v>350000</v>
      </c>
      <c r="D108" s="10"/>
      <c r="E108" s="10"/>
      <c r="F108" s="10">
        <v>350000</v>
      </c>
      <c r="G108" s="10"/>
      <c r="H108" s="10"/>
      <c r="I108" s="10"/>
    </row>
    <row r="109" spans="1:9" s="108" customFormat="1" ht="31.5" customHeight="1">
      <c r="A109" s="47"/>
      <c r="B109" s="109" t="s">
        <v>102</v>
      </c>
      <c r="C109" s="10">
        <f t="shared" si="27"/>
        <v>150000</v>
      </c>
      <c r="D109" s="10"/>
      <c r="E109" s="10"/>
      <c r="F109" s="10">
        <v>150000</v>
      </c>
      <c r="G109" s="10"/>
      <c r="H109" s="10"/>
      <c r="I109" s="10"/>
    </row>
    <row r="110" spans="1:9" s="108" customFormat="1" ht="31.5" customHeight="1">
      <c r="A110" s="47"/>
      <c r="B110" s="109" t="s">
        <v>103</v>
      </c>
      <c r="C110" s="10">
        <f t="shared" si="27"/>
        <v>60000</v>
      </c>
      <c r="D110" s="10"/>
      <c r="E110" s="10"/>
      <c r="F110" s="10">
        <v>60000</v>
      </c>
      <c r="G110" s="10"/>
      <c r="H110" s="10"/>
      <c r="I110" s="10"/>
    </row>
    <row r="111" spans="1:9" s="108" customFormat="1" ht="30.75" customHeight="1">
      <c r="A111" s="47"/>
      <c r="B111" s="109" t="s">
        <v>104</v>
      </c>
      <c r="C111" s="10">
        <f t="shared" si="27"/>
        <v>150000</v>
      </c>
      <c r="D111" s="10"/>
      <c r="E111" s="10"/>
      <c r="F111" s="10">
        <v>150000</v>
      </c>
      <c r="G111" s="10"/>
      <c r="H111" s="10"/>
      <c r="I111" s="10"/>
    </row>
    <row r="112" spans="1:9" s="105" customFormat="1" ht="28.5" customHeight="1">
      <c r="A112" s="46">
        <v>92114</v>
      </c>
      <c r="B112" s="49" t="s">
        <v>17</v>
      </c>
      <c r="C112" s="16">
        <f>C113+C126+C130+C137+C145</f>
        <v>20202000</v>
      </c>
      <c r="D112" s="16">
        <f t="shared" ref="D112:I112" si="28">D113+D126+D130+D137+D145</f>
        <v>0</v>
      </c>
      <c r="E112" s="16">
        <f t="shared" ref="E112" si="29">E113+E126+E130+E137+E145</f>
        <v>0</v>
      </c>
      <c r="F112" s="16">
        <f t="shared" si="28"/>
        <v>14702000</v>
      </c>
      <c r="G112" s="16">
        <f t="shared" si="28"/>
        <v>0</v>
      </c>
      <c r="H112" s="16">
        <f t="shared" si="28"/>
        <v>2900000</v>
      </c>
      <c r="I112" s="16">
        <f t="shared" si="28"/>
        <v>2600000</v>
      </c>
    </row>
    <row r="113" spans="1:9" s="104" customFormat="1" ht="26.25" customHeight="1">
      <c r="A113" s="47"/>
      <c r="B113" s="58" t="s">
        <v>18</v>
      </c>
      <c r="C113" s="8">
        <f>SUM(D113:I113)</f>
        <v>8240000</v>
      </c>
      <c r="D113" s="15">
        <f t="shared" ref="D113:I113" si="30">SUM(D114:D125)</f>
        <v>0</v>
      </c>
      <c r="E113" s="15">
        <f t="shared" si="30"/>
        <v>0</v>
      </c>
      <c r="F113" s="15">
        <f t="shared" si="30"/>
        <v>5040000</v>
      </c>
      <c r="G113" s="15">
        <f t="shared" si="30"/>
        <v>0</v>
      </c>
      <c r="H113" s="15">
        <f t="shared" si="30"/>
        <v>2000000</v>
      </c>
      <c r="I113" s="15">
        <f t="shared" si="30"/>
        <v>1200000</v>
      </c>
    </row>
    <row r="114" spans="1:9" s="104" customFormat="1" ht="32.25" customHeight="1">
      <c r="A114" s="47"/>
      <c r="B114" s="55" t="s">
        <v>61</v>
      </c>
      <c r="C114" s="10">
        <f>SUM(D114:I114)</f>
        <v>1500000</v>
      </c>
      <c r="D114" s="10"/>
      <c r="E114" s="10"/>
      <c r="F114" s="10"/>
      <c r="G114" s="10"/>
      <c r="H114" s="10">
        <v>600000</v>
      </c>
      <c r="I114" s="10">
        <v>900000</v>
      </c>
    </row>
    <row r="115" spans="1:9" s="104" customFormat="1" ht="32.25" customHeight="1">
      <c r="A115" s="47"/>
      <c r="B115" s="55" t="s">
        <v>62</v>
      </c>
      <c r="C115" s="10">
        <f t="shared" ref="C115:C125" si="31">SUM(D115:I115)</f>
        <v>1700000</v>
      </c>
      <c r="D115" s="10"/>
      <c r="E115" s="10"/>
      <c r="F115" s="10"/>
      <c r="G115" s="10"/>
      <c r="H115" s="10">
        <v>1400000</v>
      </c>
      <c r="I115" s="10">
        <v>300000</v>
      </c>
    </row>
    <row r="116" spans="1:9" s="104" customFormat="1" ht="32.25" customHeight="1">
      <c r="A116" s="47"/>
      <c r="B116" s="55" t="s">
        <v>134</v>
      </c>
      <c r="C116" s="10">
        <f t="shared" si="31"/>
        <v>600000</v>
      </c>
      <c r="D116" s="10"/>
      <c r="E116" s="10"/>
      <c r="F116" s="10">
        <v>600000</v>
      </c>
      <c r="G116" s="10"/>
      <c r="H116" s="10"/>
      <c r="I116" s="10"/>
    </row>
    <row r="117" spans="1:9" s="104" customFormat="1" ht="32.25" customHeight="1">
      <c r="A117" s="47"/>
      <c r="B117" s="55" t="s">
        <v>133</v>
      </c>
      <c r="C117" s="10">
        <f t="shared" si="31"/>
        <v>420000</v>
      </c>
      <c r="D117" s="10"/>
      <c r="E117" s="10"/>
      <c r="F117" s="10">
        <v>420000</v>
      </c>
      <c r="G117" s="10"/>
      <c r="H117" s="10"/>
      <c r="I117" s="10"/>
    </row>
    <row r="118" spans="1:9" s="104" customFormat="1" ht="32.25" customHeight="1">
      <c r="A118" s="47"/>
      <c r="B118" s="55" t="s">
        <v>132</v>
      </c>
      <c r="C118" s="10">
        <f t="shared" si="31"/>
        <v>400000</v>
      </c>
      <c r="D118" s="10"/>
      <c r="E118" s="10"/>
      <c r="F118" s="10">
        <v>400000</v>
      </c>
      <c r="G118" s="10"/>
      <c r="H118" s="10"/>
      <c r="I118" s="10"/>
    </row>
    <row r="119" spans="1:9" s="104" customFormat="1" ht="32.25" customHeight="1">
      <c r="A119" s="47"/>
      <c r="B119" s="55" t="s">
        <v>131</v>
      </c>
      <c r="C119" s="10">
        <f t="shared" si="31"/>
        <v>1100000</v>
      </c>
      <c r="D119" s="10"/>
      <c r="E119" s="10"/>
      <c r="F119" s="10">
        <v>1100000</v>
      </c>
      <c r="G119" s="10"/>
      <c r="H119" s="10"/>
      <c r="I119" s="10"/>
    </row>
    <row r="120" spans="1:9" s="104" customFormat="1" ht="32.25" customHeight="1">
      <c r="A120" s="47"/>
      <c r="B120" s="55" t="s">
        <v>130</v>
      </c>
      <c r="C120" s="10">
        <f t="shared" si="31"/>
        <v>1100000</v>
      </c>
      <c r="D120" s="10"/>
      <c r="E120" s="10"/>
      <c r="F120" s="10">
        <v>1100000</v>
      </c>
      <c r="G120" s="10"/>
      <c r="H120" s="10"/>
      <c r="I120" s="10"/>
    </row>
    <row r="121" spans="1:9" s="104" customFormat="1" ht="32.25" customHeight="1">
      <c r="A121" s="47"/>
      <c r="B121" s="55" t="s">
        <v>129</v>
      </c>
      <c r="C121" s="10">
        <f t="shared" si="31"/>
        <v>380000</v>
      </c>
      <c r="D121" s="10"/>
      <c r="E121" s="10"/>
      <c r="F121" s="10">
        <v>380000</v>
      </c>
      <c r="G121" s="10"/>
      <c r="H121" s="10"/>
      <c r="I121" s="10"/>
    </row>
    <row r="122" spans="1:9" s="104" customFormat="1" ht="32.25" customHeight="1">
      <c r="A122" s="47"/>
      <c r="B122" s="55" t="s">
        <v>125</v>
      </c>
      <c r="C122" s="10">
        <f t="shared" si="31"/>
        <v>780000</v>
      </c>
      <c r="D122" s="10"/>
      <c r="E122" s="10"/>
      <c r="F122" s="10">
        <v>780000</v>
      </c>
      <c r="G122" s="10"/>
      <c r="H122" s="10"/>
      <c r="I122" s="10"/>
    </row>
    <row r="123" spans="1:9" s="104" customFormat="1" ht="32.25" customHeight="1">
      <c r="A123" s="47"/>
      <c r="B123" s="55" t="s">
        <v>126</v>
      </c>
      <c r="C123" s="10">
        <f t="shared" si="31"/>
        <v>50000</v>
      </c>
      <c r="D123" s="10"/>
      <c r="E123" s="10"/>
      <c r="F123" s="10">
        <v>50000</v>
      </c>
      <c r="G123" s="10"/>
      <c r="H123" s="10"/>
      <c r="I123" s="10"/>
    </row>
    <row r="124" spans="1:9" s="104" customFormat="1" ht="32.25" customHeight="1">
      <c r="A124" s="47"/>
      <c r="B124" s="55" t="s">
        <v>127</v>
      </c>
      <c r="C124" s="10">
        <f t="shared" si="31"/>
        <v>30000</v>
      </c>
      <c r="D124" s="10"/>
      <c r="E124" s="10"/>
      <c r="F124" s="10">
        <v>30000</v>
      </c>
      <c r="G124" s="10"/>
      <c r="H124" s="10"/>
      <c r="I124" s="10"/>
    </row>
    <row r="125" spans="1:9" s="104" customFormat="1" ht="29.25" customHeight="1">
      <c r="A125" s="47"/>
      <c r="B125" s="72" t="s">
        <v>128</v>
      </c>
      <c r="C125" s="12">
        <f t="shared" si="31"/>
        <v>180000</v>
      </c>
      <c r="D125" s="12"/>
      <c r="E125" s="12"/>
      <c r="F125" s="12">
        <v>180000</v>
      </c>
      <c r="G125" s="12"/>
      <c r="H125" s="12"/>
      <c r="I125" s="12"/>
    </row>
    <row r="126" spans="1:9" s="104" customFormat="1" ht="18.75" customHeight="1">
      <c r="A126" s="47"/>
      <c r="B126" s="58" t="s">
        <v>147</v>
      </c>
      <c r="C126" s="15">
        <f>SUM(D126:I126)</f>
        <v>250000</v>
      </c>
      <c r="D126" s="15">
        <f t="shared" ref="D126:I126" si="32">SUM(D127:D129)</f>
        <v>0</v>
      </c>
      <c r="E126" s="15">
        <f t="shared" si="32"/>
        <v>0</v>
      </c>
      <c r="F126" s="15">
        <f t="shared" si="32"/>
        <v>250000</v>
      </c>
      <c r="G126" s="15">
        <f t="shared" si="32"/>
        <v>0</v>
      </c>
      <c r="H126" s="15">
        <f t="shared" si="32"/>
        <v>0</v>
      </c>
      <c r="I126" s="15">
        <f t="shared" si="32"/>
        <v>0</v>
      </c>
    </row>
    <row r="127" spans="1:9" s="108" customFormat="1" ht="25.5" customHeight="1">
      <c r="A127" s="47"/>
      <c r="B127" s="55" t="s">
        <v>148</v>
      </c>
      <c r="C127" s="10">
        <f t="shared" ref="C127:C129" si="33">SUM(D127:I127)</f>
        <v>100000</v>
      </c>
      <c r="D127" s="10"/>
      <c r="E127" s="10"/>
      <c r="F127" s="10">
        <v>100000</v>
      </c>
      <c r="G127" s="10"/>
      <c r="H127" s="10"/>
      <c r="I127" s="10"/>
    </row>
    <row r="128" spans="1:9" s="108" customFormat="1" ht="25.5" customHeight="1">
      <c r="A128" s="47"/>
      <c r="B128" s="55" t="s">
        <v>149</v>
      </c>
      <c r="C128" s="10">
        <f t="shared" si="33"/>
        <v>75000</v>
      </c>
      <c r="D128" s="10"/>
      <c r="E128" s="10"/>
      <c r="F128" s="10">
        <v>75000</v>
      </c>
      <c r="G128" s="10"/>
      <c r="H128" s="10"/>
      <c r="I128" s="10"/>
    </row>
    <row r="129" spans="1:9" s="108" customFormat="1" ht="25.5" customHeight="1">
      <c r="A129" s="47"/>
      <c r="B129" s="55" t="s">
        <v>150</v>
      </c>
      <c r="C129" s="10">
        <f t="shared" si="33"/>
        <v>75000</v>
      </c>
      <c r="D129" s="10"/>
      <c r="E129" s="10"/>
      <c r="F129" s="10">
        <v>75000</v>
      </c>
      <c r="G129" s="10"/>
      <c r="H129" s="10"/>
      <c r="I129" s="10"/>
    </row>
    <row r="130" spans="1:9" s="104" customFormat="1" ht="18.75" customHeight="1">
      <c r="A130" s="47"/>
      <c r="B130" s="50" t="s">
        <v>140</v>
      </c>
      <c r="C130" s="8">
        <f>SUM(D130:I130)</f>
        <v>1047000</v>
      </c>
      <c r="D130" s="8">
        <f t="shared" ref="D130:I130" si="34">SUM(D131:D136)</f>
        <v>0</v>
      </c>
      <c r="E130" s="8">
        <f t="shared" si="34"/>
        <v>0</v>
      </c>
      <c r="F130" s="8">
        <f t="shared" si="34"/>
        <v>1047000</v>
      </c>
      <c r="G130" s="8">
        <f t="shared" si="34"/>
        <v>0</v>
      </c>
      <c r="H130" s="8">
        <f t="shared" si="34"/>
        <v>0</v>
      </c>
      <c r="I130" s="8">
        <f t="shared" si="34"/>
        <v>0</v>
      </c>
    </row>
    <row r="131" spans="1:9" s="108" customFormat="1" ht="25.5" customHeight="1">
      <c r="A131" s="47"/>
      <c r="B131" s="55" t="s">
        <v>141</v>
      </c>
      <c r="C131" s="10">
        <f t="shared" ref="C131:C136" si="35">SUM(D131:I131)</f>
        <v>25000</v>
      </c>
      <c r="D131" s="10"/>
      <c r="E131" s="10"/>
      <c r="F131" s="10">
        <v>25000</v>
      </c>
      <c r="G131" s="10"/>
      <c r="H131" s="10"/>
      <c r="I131" s="10"/>
    </row>
    <row r="132" spans="1:9" s="108" customFormat="1" ht="25.5" customHeight="1">
      <c r="A132" s="47"/>
      <c r="B132" s="55" t="s">
        <v>142</v>
      </c>
      <c r="C132" s="10">
        <f t="shared" si="35"/>
        <v>650000</v>
      </c>
      <c r="D132" s="10"/>
      <c r="E132" s="10"/>
      <c r="F132" s="10">
        <v>650000</v>
      </c>
      <c r="G132" s="10"/>
      <c r="H132" s="10"/>
      <c r="I132" s="10"/>
    </row>
    <row r="133" spans="1:9" s="108" customFormat="1" ht="25.5" customHeight="1">
      <c r="A133" s="47"/>
      <c r="B133" s="55" t="s">
        <v>143</v>
      </c>
      <c r="C133" s="10">
        <f t="shared" si="35"/>
        <v>200000</v>
      </c>
      <c r="D133" s="10"/>
      <c r="E133" s="10"/>
      <c r="F133" s="10">
        <v>200000</v>
      </c>
      <c r="G133" s="10"/>
      <c r="H133" s="10"/>
      <c r="I133" s="10"/>
    </row>
    <row r="134" spans="1:9" s="108" customFormat="1" ht="25.5" customHeight="1">
      <c r="A134" s="47"/>
      <c r="B134" s="55" t="s">
        <v>144</v>
      </c>
      <c r="C134" s="10">
        <f t="shared" si="35"/>
        <v>25000</v>
      </c>
      <c r="D134" s="10"/>
      <c r="E134" s="10"/>
      <c r="F134" s="10">
        <v>25000</v>
      </c>
      <c r="G134" s="10"/>
      <c r="H134" s="10"/>
      <c r="I134" s="10"/>
    </row>
    <row r="135" spans="1:9" s="108" customFormat="1" ht="25.5" customHeight="1">
      <c r="A135" s="47"/>
      <c r="B135" s="55" t="s">
        <v>145</v>
      </c>
      <c r="C135" s="10">
        <f t="shared" si="35"/>
        <v>100000</v>
      </c>
      <c r="D135" s="10"/>
      <c r="E135" s="10"/>
      <c r="F135" s="10">
        <v>100000</v>
      </c>
      <c r="G135" s="10"/>
      <c r="H135" s="10"/>
      <c r="I135" s="10"/>
    </row>
    <row r="136" spans="1:9" s="108" customFormat="1" ht="25.5" customHeight="1">
      <c r="A136" s="47"/>
      <c r="B136" s="55" t="s">
        <v>146</v>
      </c>
      <c r="C136" s="10">
        <f t="shared" si="35"/>
        <v>47000</v>
      </c>
      <c r="D136" s="10"/>
      <c r="E136" s="10"/>
      <c r="F136" s="10">
        <v>47000</v>
      </c>
      <c r="G136" s="10"/>
      <c r="H136" s="10"/>
      <c r="I136" s="10"/>
    </row>
    <row r="137" spans="1:9" s="104" customFormat="1" ht="18.75" customHeight="1">
      <c r="A137" s="47"/>
      <c r="B137" s="50" t="s">
        <v>20</v>
      </c>
      <c r="C137" s="8">
        <f>SUM(D137:I137)</f>
        <v>6050000</v>
      </c>
      <c r="D137" s="8">
        <f t="shared" ref="D137:I137" si="36">SUM(D138:D144)</f>
        <v>0</v>
      </c>
      <c r="E137" s="8">
        <f t="shared" si="36"/>
        <v>0</v>
      </c>
      <c r="F137" s="8">
        <f t="shared" si="36"/>
        <v>6050000</v>
      </c>
      <c r="G137" s="8">
        <f t="shared" si="36"/>
        <v>0</v>
      </c>
      <c r="H137" s="8">
        <f t="shared" si="36"/>
        <v>0</v>
      </c>
      <c r="I137" s="8">
        <f t="shared" si="36"/>
        <v>0</v>
      </c>
    </row>
    <row r="138" spans="1:9" s="108" customFormat="1" ht="25.5" customHeight="1">
      <c r="A138" s="47"/>
      <c r="B138" s="55" t="s">
        <v>135</v>
      </c>
      <c r="C138" s="10">
        <f t="shared" ref="C138:C144" si="37">SUM(D138:I138)</f>
        <v>180000</v>
      </c>
      <c r="D138" s="10"/>
      <c r="E138" s="10"/>
      <c r="F138" s="10">
        <v>180000</v>
      </c>
      <c r="G138" s="10"/>
      <c r="H138" s="10"/>
      <c r="I138" s="10"/>
    </row>
    <row r="139" spans="1:9" s="108" customFormat="1" ht="25.5" customHeight="1">
      <c r="A139" s="47"/>
      <c r="B139" s="55" t="s">
        <v>136</v>
      </c>
      <c r="C139" s="10">
        <f t="shared" si="37"/>
        <v>1100000</v>
      </c>
      <c r="D139" s="10"/>
      <c r="E139" s="10"/>
      <c r="F139" s="10">
        <v>1100000</v>
      </c>
      <c r="G139" s="10"/>
      <c r="H139" s="10"/>
      <c r="I139" s="10"/>
    </row>
    <row r="140" spans="1:9" s="108" customFormat="1" ht="25.5" customHeight="1">
      <c r="A140" s="47"/>
      <c r="B140" s="55" t="s">
        <v>137</v>
      </c>
      <c r="C140" s="10">
        <f t="shared" si="37"/>
        <v>4000000</v>
      </c>
      <c r="D140" s="10"/>
      <c r="E140" s="10"/>
      <c r="F140" s="10">
        <v>4000000</v>
      </c>
      <c r="G140" s="10"/>
      <c r="H140" s="10"/>
      <c r="I140" s="10"/>
    </row>
    <row r="141" spans="1:9" s="108" customFormat="1" ht="25.5" customHeight="1">
      <c r="A141" s="47"/>
      <c r="B141" s="55" t="s">
        <v>138</v>
      </c>
      <c r="C141" s="10">
        <f t="shared" si="37"/>
        <v>120000</v>
      </c>
      <c r="D141" s="10"/>
      <c r="E141" s="10"/>
      <c r="F141" s="10">
        <v>120000</v>
      </c>
      <c r="G141" s="10"/>
      <c r="H141" s="10"/>
      <c r="I141" s="10"/>
    </row>
    <row r="142" spans="1:9" s="108" customFormat="1" ht="25.5" customHeight="1">
      <c r="A142" s="47"/>
      <c r="B142" s="55" t="s">
        <v>139</v>
      </c>
      <c r="C142" s="10">
        <f t="shared" si="37"/>
        <v>400000</v>
      </c>
      <c r="D142" s="10"/>
      <c r="E142" s="10"/>
      <c r="F142" s="10">
        <v>400000</v>
      </c>
      <c r="G142" s="10"/>
      <c r="H142" s="10"/>
      <c r="I142" s="10"/>
    </row>
    <row r="143" spans="1:9" s="108" customFormat="1" ht="25.5" customHeight="1">
      <c r="A143" s="47"/>
      <c r="B143" s="55" t="s">
        <v>63</v>
      </c>
      <c r="C143" s="10">
        <f t="shared" si="37"/>
        <v>100000</v>
      </c>
      <c r="D143" s="10"/>
      <c r="E143" s="10"/>
      <c r="F143" s="10">
        <v>100000</v>
      </c>
      <c r="G143" s="10"/>
      <c r="H143" s="10"/>
      <c r="I143" s="10"/>
    </row>
    <row r="144" spans="1:9" s="108" customFormat="1" ht="25.5" customHeight="1">
      <c r="A144" s="47"/>
      <c r="B144" s="55" t="s">
        <v>64</v>
      </c>
      <c r="C144" s="10">
        <f t="shared" si="37"/>
        <v>150000</v>
      </c>
      <c r="D144" s="10"/>
      <c r="E144" s="10"/>
      <c r="F144" s="10">
        <v>150000</v>
      </c>
      <c r="G144" s="10"/>
      <c r="H144" s="10"/>
      <c r="I144" s="10"/>
    </row>
    <row r="145" spans="1:9" s="104" customFormat="1" ht="30" customHeight="1">
      <c r="A145" s="47"/>
      <c r="B145" s="50" t="s">
        <v>19</v>
      </c>
      <c r="C145" s="8">
        <f>SUM(D145:I145)</f>
        <v>4615000</v>
      </c>
      <c r="D145" s="8">
        <f>SUM(D146:D153)</f>
        <v>0</v>
      </c>
      <c r="E145" s="8">
        <f>SUM(E146:E153)</f>
        <v>0</v>
      </c>
      <c r="F145" s="8">
        <f t="shared" ref="F145:I145" si="38">SUM(F146:F153)</f>
        <v>2315000</v>
      </c>
      <c r="G145" s="8">
        <f t="shared" si="38"/>
        <v>0</v>
      </c>
      <c r="H145" s="8">
        <f t="shared" si="38"/>
        <v>900000</v>
      </c>
      <c r="I145" s="8">
        <f t="shared" si="38"/>
        <v>1400000</v>
      </c>
    </row>
    <row r="146" spans="1:9" s="104" customFormat="1" ht="30" customHeight="1">
      <c r="A146" s="47"/>
      <c r="B146" s="55" t="s">
        <v>192</v>
      </c>
      <c r="C146" s="10">
        <f t="shared" ref="C146" si="39">SUM(D146:I146)</f>
        <v>2300000</v>
      </c>
      <c r="D146" s="10"/>
      <c r="E146" s="10"/>
      <c r="F146" s="10"/>
      <c r="G146" s="10"/>
      <c r="H146" s="10">
        <v>900000</v>
      </c>
      <c r="I146" s="10">
        <v>1400000</v>
      </c>
    </row>
    <row r="147" spans="1:9" s="108" customFormat="1" ht="24" customHeight="1">
      <c r="A147" s="47"/>
      <c r="B147" s="55" t="s">
        <v>151</v>
      </c>
      <c r="C147" s="10">
        <f t="shared" ref="C147:C153" si="40">SUM(D147:I147)</f>
        <v>700000</v>
      </c>
      <c r="D147" s="10"/>
      <c r="E147" s="10"/>
      <c r="F147" s="10">
        <v>700000</v>
      </c>
      <c r="G147" s="10"/>
      <c r="H147" s="10"/>
      <c r="I147" s="10"/>
    </row>
    <row r="148" spans="1:9" s="108" customFormat="1" ht="24" customHeight="1">
      <c r="A148" s="47"/>
      <c r="B148" s="55" t="s">
        <v>152</v>
      </c>
      <c r="C148" s="10">
        <f t="shared" si="40"/>
        <v>350000</v>
      </c>
      <c r="D148" s="10"/>
      <c r="E148" s="10"/>
      <c r="F148" s="10">
        <v>350000</v>
      </c>
      <c r="G148" s="10"/>
      <c r="H148" s="10"/>
      <c r="I148" s="10"/>
    </row>
    <row r="149" spans="1:9" s="108" customFormat="1" ht="26.25" customHeight="1">
      <c r="A149" s="47"/>
      <c r="B149" s="55" t="s">
        <v>153</v>
      </c>
      <c r="C149" s="10">
        <f t="shared" si="40"/>
        <v>200000</v>
      </c>
      <c r="D149" s="10"/>
      <c r="E149" s="10"/>
      <c r="F149" s="10">
        <v>200000</v>
      </c>
      <c r="G149" s="10"/>
      <c r="H149" s="10"/>
      <c r="I149" s="10"/>
    </row>
    <row r="150" spans="1:9" s="108" customFormat="1" ht="22.5" customHeight="1">
      <c r="A150" s="47"/>
      <c r="B150" s="55" t="s">
        <v>154</v>
      </c>
      <c r="C150" s="10">
        <f t="shared" si="40"/>
        <v>350000</v>
      </c>
      <c r="D150" s="10"/>
      <c r="E150" s="10"/>
      <c r="F150" s="10">
        <v>350000</v>
      </c>
      <c r="G150" s="10"/>
      <c r="H150" s="10"/>
      <c r="I150" s="10"/>
    </row>
    <row r="151" spans="1:9" s="108" customFormat="1" ht="22.5" customHeight="1">
      <c r="A151" s="47"/>
      <c r="B151" s="55" t="s">
        <v>155</v>
      </c>
      <c r="C151" s="10">
        <f t="shared" si="40"/>
        <v>200000</v>
      </c>
      <c r="D151" s="10"/>
      <c r="E151" s="10"/>
      <c r="F151" s="10">
        <v>200000</v>
      </c>
      <c r="G151" s="10"/>
      <c r="H151" s="10"/>
      <c r="I151" s="10"/>
    </row>
    <row r="152" spans="1:9" s="108" customFormat="1" ht="22.5" customHeight="1">
      <c r="A152" s="47"/>
      <c r="B152" s="55" t="s">
        <v>156</v>
      </c>
      <c r="C152" s="10">
        <f t="shared" si="40"/>
        <v>200000</v>
      </c>
      <c r="D152" s="10"/>
      <c r="E152" s="10"/>
      <c r="F152" s="10">
        <v>200000</v>
      </c>
      <c r="G152" s="10"/>
      <c r="H152" s="10"/>
      <c r="I152" s="10"/>
    </row>
    <row r="153" spans="1:9" s="108" customFormat="1" ht="24.75" customHeight="1">
      <c r="A153" s="47"/>
      <c r="B153" s="75" t="s">
        <v>157</v>
      </c>
      <c r="C153" s="10">
        <f t="shared" si="40"/>
        <v>315000</v>
      </c>
      <c r="D153" s="17">
        <v>0</v>
      </c>
      <c r="E153" s="17">
        <v>0</v>
      </c>
      <c r="F153" s="18">
        <v>315000</v>
      </c>
      <c r="G153" s="18"/>
      <c r="H153" s="18"/>
      <c r="I153" s="18"/>
    </row>
    <row r="154" spans="1:9" s="108" customFormat="1" ht="30" customHeight="1">
      <c r="A154" s="44">
        <v>92116</v>
      </c>
      <c r="B154" s="67" t="s">
        <v>50</v>
      </c>
      <c r="C154" s="6">
        <f>C155</f>
        <v>27100000</v>
      </c>
      <c r="D154" s="6">
        <f t="shared" ref="D154:I154" si="41">D155</f>
        <v>0</v>
      </c>
      <c r="E154" s="6">
        <f t="shared" si="41"/>
        <v>0</v>
      </c>
      <c r="F154" s="6">
        <f t="shared" si="41"/>
        <v>600000</v>
      </c>
      <c r="G154" s="6">
        <f t="shared" si="41"/>
        <v>0</v>
      </c>
      <c r="H154" s="6">
        <f t="shared" si="41"/>
        <v>26500000</v>
      </c>
      <c r="I154" s="6">
        <f t="shared" si="41"/>
        <v>0</v>
      </c>
    </row>
    <row r="155" spans="1:9" s="104" customFormat="1" ht="30.75" customHeight="1">
      <c r="A155" s="47"/>
      <c r="B155" s="58" t="s">
        <v>204</v>
      </c>
      <c r="C155" s="8">
        <f>SUM(D155:I155)</f>
        <v>27100000</v>
      </c>
      <c r="D155" s="15">
        <f>SUM(D156:D158)</f>
        <v>0</v>
      </c>
      <c r="E155" s="15">
        <f>SUM(E156:E158)</f>
        <v>0</v>
      </c>
      <c r="F155" s="15">
        <f t="shared" ref="F155:I155" si="42">SUM(F156:F158)</f>
        <v>600000</v>
      </c>
      <c r="G155" s="15">
        <f t="shared" si="42"/>
        <v>0</v>
      </c>
      <c r="H155" s="15">
        <f t="shared" si="42"/>
        <v>26500000</v>
      </c>
      <c r="I155" s="15">
        <f t="shared" si="42"/>
        <v>0</v>
      </c>
    </row>
    <row r="156" spans="1:9" s="87" customFormat="1" ht="25.5">
      <c r="A156" s="51"/>
      <c r="B156" s="55" t="s">
        <v>158</v>
      </c>
      <c r="C156" s="10">
        <f>SUM(D156:I156)</f>
        <v>100000</v>
      </c>
      <c r="D156" s="10"/>
      <c r="E156" s="10"/>
      <c r="F156" s="10">
        <v>100000</v>
      </c>
      <c r="G156" s="10"/>
      <c r="H156" s="10"/>
      <c r="I156" s="10"/>
    </row>
    <row r="157" spans="1:9" s="87" customFormat="1" ht="24.75" customHeight="1">
      <c r="A157" s="51"/>
      <c r="B157" s="55" t="s">
        <v>206</v>
      </c>
      <c r="C157" s="10">
        <f t="shared" ref="C157" si="43">SUM(D157:I157)</f>
        <v>500000</v>
      </c>
      <c r="D157" s="10"/>
      <c r="E157" s="10"/>
      <c r="F157" s="10">
        <v>500000</v>
      </c>
      <c r="G157" s="10"/>
      <c r="H157" s="10"/>
      <c r="I157" s="10"/>
    </row>
    <row r="158" spans="1:9" s="87" customFormat="1" ht="55.5" customHeight="1">
      <c r="A158" s="51"/>
      <c r="B158" s="55" t="s">
        <v>205</v>
      </c>
      <c r="C158" s="10">
        <f>SUM(D158:I158)</f>
        <v>26500000</v>
      </c>
      <c r="D158" s="10"/>
      <c r="E158" s="10"/>
      <c r="F158" s="10"/>
      <c r="G158" s="10"/>
      <c r="H158" s="10">
        <v>26500000</v>
      </c>
      <c r="I158" s="10"/>
    </row>
    <row r="159" spans="1:9" s="108" customFormat="1" ht="25.5" customHeight="1">
      <c r="A159" s="44">
        <v>92118</v>
      </c>
      <c r="B159" s="67" t="s">
        <v>21</v>
      </c>
      <c r="C159" s="6">
        <f>C160+C162+C164+C169+C172+C174+C176+C178+C180+C182+C184</f>
        <v>12709000</v>
      </c>
      <c r="D159" s="6">
        <f t="shared" ref="D159:I159" si="44">D160+D162+D164+D169+D172+D174+D176+D178+D180+D182+D184</f>
        <v>0</v>
      </c>
      <c r="E159" s="6">
        <f t="shared" ref="E159" si="45">E160+E162+E164+E169+E172+E174+E176+E178+E180+E182+E184</f>
        <v>0</v>
      </c>
      <c r="F159" s="6">
        <f t="shared" si="44"/>
        <v>5589000</v>
      </c>
      <c r="G159" s="6">
        <f t="shared" si="44"/>
        <v>3270000</v>
      </c>
      <c r="H159" s="6">
        <f t="shared" si="44"/>
        <v>905000</v>
      </c>
      <c r="I159" s="6">
        <f t="shared" si="44"/>
        <v>2945000</v>
      </c>
    </row>
    <row r="160" spans="1:9" s="104" customFormat="1" ht="27.75" customHeight="1">
      <c r="A160" s="47"/>
      <c r="B160" s="58" t="s">
        <v>175</v>
      </c>
      <c r="C160" s="88">
        <f t="shared" ref="C160" si="46">SUM(D160:I160)</f>
        <v>10000</v>
      </c>
      <c r="D160" s="15">
        <f>D161</f>
        <v>0</v>
      </c>
      <c r="E160" s="15">
        <f>E161</f>
        <v>0</v>
      </c>
      <c r="F160" s="15">
        <f t="shared" ref="F160:I160" si="47">F161</f>
        <v>10000</v>
      </c>
      <c r="G160" s="15">
        <f t="shared" si="47"/>
        <v>0</v>
      </c>
      <c r="H160" s="15">
        <f t="shared" si="47"/>
        <v>0</v>
      </c>
      <c r="I160" s="15">
        <f t="shared" si="47"/>
        <v>0</v>
      </c>
    </row>
    <row r="161" spans="1:9" s="87" customFormat="1" ht="25.5">
      <c r="A161" s="51"/>
      <c r="B161" s="55" t="s">
        <v>176</v>
      </c>
      <c r="C161" s="10">
        <f>SUM(D161:I161)</f>
        <v>10000</v>
      </c>
      <c r="D161" s="10"/>
      <c r="E161" s="10"/>
      <c r="F161" s="10">
        <v>10000</v>
      </c>
      <c r="G161" s="10"/>
      <c r="H161" s="10"/>
      <c r="I161" s="10"/>
    </row>
    <row r="162" spans="1:9" s="104" customFormat="1" ht="30.75" customHeight="1">
      <c r="A162" s="47"/>
      <c r="B162" s="60" t="s">
        <v>22</v>
      </c>
      <c r="C162" s="8">
        <f>SUM(D162:I162)</f>
        <v>3270000</v>
      </c>
      <c r="D162" s="13">
        <f t="shared" ref="D162:F162" si="48">D163</f>
        <v>0</v>
      </c>
      <c r="E162" s="13">
        <f t="shared" si="48"/>
        <v>0</v>
      </c>
      <c r="F162" s="13">
        <f t="shared" si="48"/>
        <v>0</v>
      </c>
      <c r="G162" s="13">
        <f>G163</f>
        <v>3270000</v>
      </c>
      <c r="H162" s="13">
        <f t="shared" ref="H162:I162" si="49">H163</f>
        <v>0</v>
      </c>
      <c r="I162" s="13">
        <f t="shared" si="49"/>
        <v>0</v>
      </c>
    </row>
    <row r="163" spans="1:9" s="108" customFormat="1" ht="27" customHeight="1">
      <c r="A163" s="47"/>
      <c r="B163" s="72" t="s">
        <v>38</v>
      </c>
      <c r="C163" s="9">
        <f>SUM(D163:I163)</f>
        <v>3270000</v>
      </c>
      <c r="D163" s="12"/>
      <c r="E163" s="12"/>
      <c r="F163" s="9"/>
      <c r="G163" s="9">
        <v>3270000</v>
      </c>
      <c r="H163" s="9"/>
      <c r="I163" s="9"/>
    </row>
    <row r="164" spans="1:9" s="104" customFormat="1" ht="25.5" customHeight="1">
      <c r="A164" s="47"/>
      <c r="B164" s="50" t="s">
        <v>23</v>
      </c>
      <c r="C164" s="89">
        <f>SUM(D164:I164)</f>
        <v>5000000</v>
      </c>
      <c r="D164" s="8">
        <f t="shared" ref="D164:I164" si="50">SUM(D165:D168)</f>
        <v>0</v>
      </c>
      <c r="E164" s="8">
        <f t="shared" si="50"/>
        <v>0</v>
      </c>
      <c r="F164" s="8">
        <f t="shared" si="50"/>
        <v>1150000</v>
      </c>
      <c r="G164" s="8">
        <f t="shared" si="50"/>
        <v>0</v>
      </c>
      <c r="H164" s="8">
        <f t="shared" si="50"/>
        <v>905000</v>
      </c>
      <c r="I164" s="8">
        <f t="shared" si="50"/>
        <v>2945000</v>
      </c>
    </row>
    <row r="165" spans="1:9" s="87" customFormat="1" ht="28.5" customHeight="1">
      <c r="A165" s="51"/>
      <c r="B165" s="55" t="s">
        <v>52</v>
      </c>
      <c r="C165" s="10">
        <f>SUM(D165:I165)</f>
        <v>3850000</v>
      </c>
      <c r="D165" s="10"/>
      <c r="E165" s="10"/>
      <c r="F165" s="10"/>
      <c r="G165" s="10"/>
      <c r="H165" s="10">
        <v>905000</v>
      </c>
      <c r="I165" s="10">
        <v>2945000</v>
      </c>
    </row>
    <row r="166" spans="1:9" s="87" customFormat="1" ht="28.5" customHeight="1">
      <c r="A166" s="51"/>
      <c r="B166" s="55" t="s">
        <v>161</v>
      </c>
      <c r="C166" s="10">
        <f t="shared" ref="C166:C168" si="51">SUM(D166:I166)</f>
        <v>100000</v>
      </c>
      <c r="D166" s="10"/>
      <c r="E166" s="10"/>
      <c r="F166" s="10">
        <v>100000</v>
      </c>
      <c r="G166" s="10"/>
      <c r="H166" s="10"/>
      <c r="I166" s="10"/>
    </row>
    <row r="167" spans="1:9" s="87" customFormat="1" ht="28.5" customHeight="1">
      <c r="A167" s="51"/>
      <c r="B167" s="55" t="s">
        <v>160</v>
      </c>
      <c r="C167" s="10">
        <f t="shared" si="51"/>
        <v>150000</v>
      </c>
      <c r="D167" s="10"/>
      <c r="E167" s="10"/>
      <c r="F167" s="10">
        <v>150000</v>
      </c>
      <c r="G167" s="10"/>
      <c r="H167" s="10"/>
      <c r="I167" s="10"/>
    </row>
    <row r="168" spans="1:9" s="87" customFormat="1" ht="23.25" customHeight="1">
      <c r="A168" s="51"/>
      <c r="B168" s="90" t="s">
        <v>159</v>
      </c>
      <c r="C168" s="12">
        <f t="shared" si="51"/>
        <v>900000</v>
      </c>
      <c r="D168" s="12"/>
      <c r="E168" s="12"/>
      <c r="F168" s="12">
        <v>900000</v>
      </c>
      <c r="G168" s="12"/>
      <c r="H168" s="12"/>
      <c r="I168" s="12"/>
    </row>
    <row r="169" spans="1:9" s="104" customFormat="1" ht="28.5" customHeight="1">
      <c r="A169" s="47"/>
      <c r="B169" s="58" t="s">
        <v>51</v>
      </c>
      <c r="C169" s="15">
        <f>SUM(D169:I169)</f>
        <v>643000</v>
      </c>
      <c r="D169" s="15">
        <f>D170+D171</f>
        <v>0</v>
      </c>
      <c r="E169" s="15">
        <f>E170+E171</f>
        <v>0</v>
      </c>
      <c r="F169" s="15">
        <f t="shared" ref="F169:I169" si="52">F170+F171</f>
        <v>643000</v>
      </c>
      <c r="G169" s="15">
        <f t="shared" si="52"/>
        <v>0</v>
      </c>
      <c r="H169" s="15">
        <f t="shared" si="52"/>
        <v>0</v>
      </c>
      <c r="I169" s="15">
        <f t="shared" si="52"/>
        <v>0</v>
      </c>
    </row>
    <row r="170" spans="1:9" s="104" customFormat="1" ht="28.5" customHeight="1">
      <c r="A170" s="47"/>
      <c r="B170" s="57" t="s">
        <v>162</v>
      </c>
      <c r="C170" s="10">
        <f t="shared" ref="C170:C171" si="53">SUM(D170:I170)</f>
        <v>450000</v>
      </c>
      <c r="D170" s="10"/>
      <c r="E170" s="10"/>
      <c r="F170" s="10">
        <v>450000</v>
      </c>
      <c r="G170" s="10"/>
      <c r="H170" s="10"/>
      <c r="I170" s="10"/>
    </row>
    <row r="171" spans="1:9" s="87" customFormat="1" ht="25.5">
      <c r="A171" s="51"/>
      <c r="B171" s="72" t="s">
        <v>163</v>
      </c>
      <c r="C171" s="10">
        <f t="shared" si="53"/>
        <v>193000</v>
      </c>
      <c r="D171" s="12"/>
      <c r="E171" s="12"/>
      <c r="F171" s="12">
        <v>193000</v>
      </c>
      <c r="G171" s="12"/>
      <c r="H171" s="12"/>
      <c r="I171" s="12"/>
    </row>
    <row r="172" spans="1:9" s="87" customFormat="1" ht="27.75" customHeight="1">
      <c r="A172" s="51"/>
      <c r="B172" s="50" t="s">
        <v>177</v>
      </c>
      <c r="C172" s="8">
        <f t="shared" ref="C172:C184" si="54">SUM(D172:I172)</f>
        <v>2000000</v>
      </c>
      <c r="D172" s="8">
        <f t="shared" ref="D172:I172" si="55">SUM(D173:D173)</f>
        <v>0</v>
      </c>
      <c r="E172" s="8">
        <f t="shared" si="55"/>
        <v>0</v>
      </c>
      <c r="F172" s="8">
        <f t="shared" si="55"/>
        <v>2000000</v>
      </c>
      <c r="G172" s="8">
        <f t="shared" si="55"/>
        <v>0</v>
      </c>
      <c r="H172" s="8">
        <f t="shared" si="55"/>
        <v>0</v>
      </c>
      <c r="I172" s="8">
        <f t="shared" si="55"/>
        <v>0</v>
      </c>
    </row>
    <row r="173" spans="1:9" s="87" customFormat="1" ht="33" customHeight="1">
      <c r="A173" s="51"/>
      <c r="B173" s="55" t="s">
        <v>178</v>
      </c>
      <c r="C173" s="10">
        <f>SUM(D173:I173)</f>
        <v>2000000</v>
      </c>
      <c r="D173" s="10"/>
      <c r="E173" s="10"/>
      <c r="F173" s="10">
        <v>2000000</v>
      </c>
      <c r="G173" s="10"/>
      <c r="H173" s="10"/>
      <c r="I173" s="10"/>
    </row>
    <row r="174" spans="1:9" s="87" customFormat="1" ht="27.75" customHeight="1">
      <c r="A174" s="51"/>
      <c r="B174" s="50" t="s">
        <v>73</v>
      </c>
      <c r="C174" s="8">
        <f t="shared" si="54"/>
        <v>76000</v>
      </c>
      <c r="D174" s="8">
        <f t="shared" ref="D174:I174" si="56">SUM(D175:D175)</f>
        <v>0</v>
      </c>
      <c r="E174" s="8">
        <f t="shared" si="56"/>
        <v>0</v>
      </c>
      <c r="F174" s="8">
        <f t="shared" si="56"/>
        <v>76000</v>
      </c>
      <c r="G174" s="8">
        <f t="shared" si="56"/>
        <v>0</v>
      </c>
      <c r="H174" s="8">
        <f t="shared" si="56"/>
        <v>0</v>
      </c>
      <c r="I174" s="8">
        <f t="shared" si="56"/>
        <v>0</v>
      </c>
    </row>
    <row r="175" spans="1:9" s="87" customFormat="1" ht="33" customHeight="1">
      <c r="A175" s="51"/>
      <c r="B175" s="55" t="s">
        <v>166</v>
      </c>
      <c r="C175" s="10">
        <f>SUM(D175:I175)</f>
        <v>76000</v>
      </c>
      <c r="D175" s="10"/>
      <c r="E175" s="10"/>
      <c r="F175" s="10">
        <v>76000</v>
      </c>
      <c r="G175" s="10"/>
      <c r="H175" s="10"/>
      <c r="I175" s="10"/>
    </row>
    <row r="176" spans="1:9" s="87" customFormat="1" ht="33" customHeight="1">
      <c r="A176" s="51"/>
      <c r="B176" s="50" t="s">
        <v>171</v>
      </c>
      <c r="C176" s="8">
        <f>SUM(D176:I176)</f>
        <v>30000</v>
      </c>
      <c r="D176" s="8">
        <f t="shared" ref="D176:I176" si="57">SUM(D177:D177)</f>
        <v>0</v>
      </c>
      <c r="E176" s="8">
        <f t="shared" si="57"/>
        <v>0</v>
      </c>
      <c r="F176" s="8">
        <f t="shared" si="57"/>
        <v>30000</v>
      </c>
      <c r="G176" s="8">
        <f t="shared" si="57"/>
        <v>0</v>
      </c>
      <c r="H176" s="8">
        <f t="shared" si="57"/>
        <v>0</v>
      </c>
      <c r="I176" s="8">
        <f t="shared" si="57"/>
        <v>0</v>
      </c>
    </row>
    <row r="177" spans="1:9" s="87" customFormat="1" ht="33" customHeight="1">
      <c r="A177" s="51"/>
      <c r="B177" s="55" t="s">
        <v>172</v>
      </c>
      <c r="C177" s="10">
        <f>SUM(D177:I177)</f>
        <v>30000</v>
      </c>
      <c r="D177" s="10"/>
      <c r="E177" s="10"/>
      <c r="F177" s="10">
        <v>30000</v>
      </c>
      <c r="G177" s="10"/>
      <c r="H177" s="10"/>
      <c r="I177" s="10"/>
    </row>
    <row r="178" spans="1:9" s="87" customFormat="1" ht="33" customHeight="1">
      <c r="A178" s="51"/>
      <c r="B178" s="50" t="s">
        <v>173</v>
      </c>
      <c r="C178" s="8">
        <f t="shared" si="54"/>
        <v>1000000</v>
      </c>
      <c r="D178" s="8">
        <f t="shared" ref="D178:I178" si="58">SUM(D179:D179)</f>
        <v>0</v>
      </c>
      <c r="E178" s="8">
        <f t="shared" si="58"/>
        <v>0</v>
      </c>
      <c r="F178" s="8">
        <f t="shared" si="58"/>
        <v>1000000</v>
      </c>
      <c r="G178" s="8">
        <f t="shared" si="58"/>
        <v>0</v>
      </c>
      <c r="H178" s="8">
        <f t="shared" si="58"/>
        <v>0</v>
      </c>
      <c r="I178" s="8">
        <f t="shared" si="58"/>
        <v>0</v>
      </c>
    </row>
    <row r="179" spans="1:9" s="87" customFormat="1" ht="33" customHeight="1">
      <c r="A179" s="51"/>
      <c r="B179" s="55" t="s">
        <v>174</v>
      </c>
      <c r="C179" s="10">
        <f>SUM(D179:I179)</f>
        <v>1000000</v>
      </c>
      <c r="D179" s="10"/>
      <c r="E179" s="10"/>
      <c r="F179" s="10">
        <v>1000000</v>
      </c>
      <c r="G179" s="10"/>
      <c r="H179" s="10"/>
      <c r="I179" s="10"/>
    </row>
    <row r="180" spans="1:9" s="87" customFormat="1" ht="33" customHeight="1">
      <c r="A180" s="51"/>
      <c r="B180" s="50" t="s">
        <v>169</v>
      </c>
      <c r="C180" s="8">
        <f t="shared" si="54"/>
        <v>230000</v>
      </c>
      <c r="D180" s="8">
        <f t="shared" ref="D180:I180" si="59">SUM(D181:D181)</f>
        <v>0</v>
      </c>
      <c r="E180" s="8">
        <f t="shared" si="59"/>
        <v>0</v>
      </c>
      <c r="F180" s="8">
        <f t="shared" si="59"/>
        <v>230000</v>
      </c>
      <c r="G180" s="8">
        <f t="shared" si="59"/>
        <v>0</v>
      </c>
      <c r="H180" s="8">
        <f t="shared" si="59"/>
        <v>0</v>
      </c>
      <c r="I180" s="8">
        <f t="shared" si="59"/>
        <v>0</v>
      </c>
    </row>
    <row r="181" spans="1:9" s="87" customFormat="1" ht="33" customHeight="1">
      <c r="A181" s="51"/>
      <c r="B181" s="55" t="s">
        <v>170</v>
      </c>
      <c r="C181" s="10">
        <f>SUM(D181:I181)</f>
        <v>230000</v>
      </c>
      <c r="D181" s="10"/>
      <c r="E181" s="10"/>
      <c r="F181" s="10">
        <v>230000</v>
      </c>
      <c r="G181" s="10"/>
      <c r="H181" s="10"/>
      <c r="I181" s="10"/>
    </row>
    <row r="182" spans="1:9" s="87" customFormat="1" ht="33" customHeight="1">
      <c r="A182" s="51"/>
      <c r="B182" s="50" t="s">
        <v>167</v>
      </c>
      <c r="C182" s="8">
        <f t="shared" si="54"/>
        <v>350000</v>
      </c>
      <c r="D182" s="8">
        <f t="shared" ref="D182:I182" si="60">SUM(D183:D183)</f>
        <v>0</v>
      </c>
      <c r="E182" s="8">
        <f t="shared" si="60"/>
        <v>0</v>
      </c>
      <c r="F182" s="8">
        <f t="shared" si="60"/>
        <v>350000</v>
      </c>
      <c r="G182" s="8">
        <f t="shared" si="60"/>
        <v>0</v>
      </c>
      <c r="H182" s="8">
        <f t="shared" si="60"/>
        <v>0</v>
      </c>
      <c r="I182" s="8">
        <f t="shared" si="60"/>
        <v>0</v>
      </c>
    </row>
    <row r="183" spans="1:9" s="87" customFormat="1" ht="33" customHeight="1">
      <c r="A183" s="51"/>
      <c r="B183" s="55" t="s">
        <v>168</v>
      </c>
      <c r="C183" s="10">
        <f>SUM(D183:I183)</f>
        <v>350000</v>
      </c>
      <c r="D183" s="10"/>
      <c r="E183" s="10"/>
      <c r="F183" s="10">
        <v>350000</v>
      </c>
      <c r="G183" s="10"/>
      <c r="H183" s="10"/>
      <c r="I183" s="10"/>
    </row>
    <row r="184" spans="1:9" s="104" customFormat="1" ht="33" customHeight="1">
      <c r="A184" s="47"/>
      <c r="B184" s="50" t="s">
        <v>164</v>
      </c>
      <c r="C184" s="8">
        <f t="shared" si="54"/>
        <v>100000</v>
      </c>
      <c r="D184" s="8">
        <f t="shared" ref="D184:I184" si="61">SUM(D185:D185)</f>
        <v>0</v>
      </c>
      <c r="E184" s="8">
        <f t="shared" si="61"/>
        <v>0</v>
      </c>
      <c r="F184" s="8">
        <f t="shared" si="61"/>
        <v>100000</v>
      </c>
      <c r="G184" s="8">
        <f t="shared" si="61"/>
        <v>0</v>
      </c>
      <c r="H184" s="8">
        <f t="shared" si="61"/>
        <v>0</v>
      </c>
      <c r="I184" s="8">
        <f t="shared" si="61"/>
        <v>0</v>
      </c>
    </row>
    <row r="185" spans="1:9" s="104" customFormat="1" ht="25.5" customHeight="1">
      <c r="A185" s="47"/>
      <c r="B185" s="55" t="s">
        <v>165</v>
      </c>
      <c r="C185" s="10">
        <f>SUM(D185:I185)</f>
        <v>100000</v>
      </c>
      <c r="D185" s="10"/>
      <c r="E185" s="10"/>
      <c r="F185" s="10">
        <v>100000</v>
      </c>
      <c r="G185" s="10"/>
      <c r="H185" s="10"/>
      <c r="I185" s="10"/>
    </row>
    <row r="186" spans="1:9" s="87" customFormat="1" ht="37.5" customHeight="1">
      <c r="A186" s="44">
        <v>92119</v>
      </c>
      <c r="B186" s="67" t="s">
        <v>46</v>
      </c>
      <c r="C186" s="6">
        <f>C187+C192</f>
        <v>1649000</v>
      </c>
      <c r="D186" s="6">
        <f t="shared" ref="D186:I186" si="62">D187+D192</f>
        <v>0</v>
      </c>
      <c r="E186" s="6">
        <f t="shared" ref="E186" si="63">E187+E192</f>
        <v>0</v>
      </c>
      <c r="F186" s="6">
        <f t="shared" si="62"/>
        <v>649000</v>
      </c>
      <c r="G186" s="6">
        <f t="shared" si="62"/>
        <v>0</v>
      </c>
      <c r="H186" s="6">
        <f t="shared" si="62"/>
        <v>0</v>
      </c>
      <c r="I186" s="6">
        <f t="shared" si="62"/>
        <v>1000000</v>
      </c>
    </row>
    <row r="187" spans="1:9" s="87" customFormat="1" ht="27" customHeight="1">
      <c r="A187" s="47"/>
      <c r="B187" s="58" t="s">
        <v>47</v>
      </c>
      <c r="C187" s="8">
        <f>SUM(D187:I187)</f>
        <v>1359000</v>
      </c>
      <c r="D187" s="15">
        <f>SUM(D188:D191)</f>
        <v>0</v>
      </c>
      <c r="E187" s="15">
        <f>SUM(E188:E191)</f>
        <v>0</v>
      </c>
      <c r="F187" s="15">
        <f t="shared" ref="F187:I187" si="64">SUM(F188:F191)</f>
        <v>359000</v>
      </c>
      <c r="G187" s="15">
        <f t="shared" si="64"/>
        <v>0</v>
      </c>
      <c r="H187" s="15">
        <f t="shared" si="64"/>
        <v>0</v>
      </c>
      <c r="I187" s="15">
        <f t="shared" si="64"/>
        <v>1000000</v>
      </c>
    </row>
    <row r="188" spans="1:9" s="87" customFormat="1" ht="27" customHeight="1">
      <c r="A188" s="47"/>
      <c r="B188" s="55" t="s">
        <v>189</v>
      </c>
      <c r="C188" s="10">
        <f>SUM(D188:I188)</f>
        <v>1000000</v>
      </c>
      <c r="D188" s="10"/>
      <c r="E188" s="10"/>
      <c r="F188" s="10"/>
      <c r="G188" s="10"/>
      <c r="H188" s="10"/>
      <c r="I188" s="10">
        <v>1000000</v>
      </c>
    </row>
    <row r="189" spans="1:9" s="87" customFormat="1" ht="45" customHeight="1">
      <c r="A189" s="47"/>
      <c r="B189" s="55" t="s">
        <v>179</v>
      </c>
      <c r="C189" s="10">
        <f t="shared" ref="C189:C191" si="65">SUM(D189:I189)</f>
        <v>100000</v>
      </c>
      <c r="D189" s="10"/>
      <c r="E189" s="10"/>
      <c r="F189" s="10">
        <v>100000</v>
      </c>
      <c r="G189" s="10"/>
      <c r="H189" s="10"/>
      <c r="I189" s="10"/>
    </row>
    <row r="190" spans="1:9" s="87" customFormat="1" ht="51" customHeight="1">
      <c r="A190" s="47"/>
      <c r="B190" s="55" t="s">
        <v>180</v>
      </c>
      <c r="C190" s="10">
        <f t="shared" si="65"/>
        <v>101000</v>
      </c>
      <c r="D190" s="10"/>
      <c r="E190" s="10"/>
      <c r="F190" s="10">
        <v>101000</v>
      </c>
      <c r="G190" s="10"/>
      <c r="H190" s="10"/>
      <c r="I190" s="10"/>
    </row>
    <row r="191" spans="1:9" s="87" customFormat="1" ht="35.25" customHeight="1">
      <c r="A191" s="51"/>
      <c r="B191" s="55" t="s">
        <v>181</v>
      </c>
      <c r="C191" s="10">
        <f t="shared" si="65"/>
        <v>158000</v>
      </c>
      <c r="D191" s="10"/>
      <c r="E191" s="10"/>
      <c r="F191" s="10">
        <v>158000</v>
      </c>
      <c r="G191" s="10"/>
      <c r="H191" s="10"/>
      <c r="I191" s="10"/>
    </row>
    <row r="192" spans="1:9" s="87" customFormat="1" ht="27" customHeight="1">
      <c r="A192" s="47"/>
      <c r="B192" s="50" t="s">
        <v>49</v>
      </c>
      <c r="C192" s="8">
        <f>SUM(D192:I192)</f>
        <v>290000</v>
      </c>
      <c r="D192" s="13">
        <f>SUM(D193:D195)</f>
        <v>0</v>
      </c>
      <c r="E192" s="13">
        <f>SUM(E193:E195)</f>
        <v>0</v>
      </c>
      <c r="F192" s="13">
        <f>SUM(F193:F195)</f>
        <v>290000</v>
      </c>
      <c r="G192" s="13">
        <f t="shared" ref="G192:I192" si="66">SUM(G193:G195)</f>
        <v>0</v>
      </c>
      <c r="H192" s="13">
        <f t="shared" si="66"/>
        <v>0</v>
      </c>
      <c r="I192" s="13">
        <f t="shared" si="66"/>
        <v>0</v>
      </c>
    </row>
    <row r="193" spans="1:9" s="87" customFormat="1" ht="24.75" customHeight="1">
      <c r="A193" s="47"/>
      <c r="B193" s="55" t="s">
        <v>182</v>
      </c>
      <c r="C193" s="10">
        <f t="shared" ref="C193:C195" si="67">SUM(D193:I193)</f>
        <v>150000</v>
      </c>
      <c r="D193" s="10"/>
      <c r="E193" s="10"/>
      <c r="F193" s="10">
        <v>150000</v>
      </c>
      <c r="G193" s="10"/>
      <c r="H193" s="10"/>
      <c r="I193" s="10"/>
    </row>
    <row r="194" spans="1:9" s="87" customFormat="1" ht="21.75" customHeight="1">
      <c r="A194" s="47"/>
      <c r="B194" s="57" t="s">
        <v>183</v>
      </c>
      <c r="C194" s="10">
        <f t="shared" si="67"/>
        <v>50000</v>
      </c>
      <c r="D194" s="10"/>
      <c r="E194" s="10"/>
      <c r="F194" s="10">
        <v>50000</v>
      </c>
      <c r="G194" s="10"/>
      <c r="H194" s="10"/>
      <c r="I194" s="10"/>
    </row>
    <row r="195" spans="1:9" s="87" customFormat="1" ht="37.5" customHeight="1">
      <c r="A195" s="73"/>
      <c r="B195" s="68" t="s">
        <v>184</v>
      </c>
      <c r="C195" s="10">
        <f t="shared" si="67"/>
        <v>90000</v>
      </c>
      <c r="D195" s="63"/>
      <c r="E195" s="63"/>
      <c r="F195" s="63">
        <v>90000</v>
      </c>
      <c r="G195" s="63"/>
      <c r="H195" s="63"/>
      <c r="I195" s="63"/>
    </row>
    <row r="196" spans="1:9" s="105" customFormat="1" ht="25.5" customHeight="1">
      <c r="A196" s="48">
        <v>92195</v>
      </c>
      <c r="B196" s="94" t="s">
        <v>195</v>
      </c>
      <c r="C196" s="7">
        <f>C197</f>
        <v>65000</v>
      </c>
      <c r="D196" s="95">
        <f t="shared" ref="D196:I197" si="68">D197</f>
        <v>0</v>
      </c>
      <c r="E196" s="95">
        <f t="shared" si="68"/>
        <v>65000</v>
      </c>
      <c r="F196" s="95">
        <f t="shared" si="68"/>
        <v>0</v>
      </c>
      <c r="G196" s="95">
        <f t="shared" si="68"/>
        <v>0</v>
      </c>
      <c r="H196" s="95">
        <f t="shared" si="68"/>
        <v>0</v>
      </c>
      <c r="I196" s="95">
        <f t="shared" si="68"/>
        <v>0</v>
      </c>
    </row>
    <row r="197" spans="1:9" s="106" customFormat="1" ht="22.5" customHeight="1">
      <c r="A197" s="47"/>
      <c r="B197" s="50" t="s">
        <v>195</v>
      </c>
      <c r="C197" s="83">
        <f>SUM(D197:I197)</f>
        <v>65000</v>
      </c>
      <c r="D197" s="8">
        <f>D198</f>
        <v>0</v>
      </c>
      <c r="E197" s="8">
        <f>E198</f>
        <v>65000</v>
      </c>
      <c r="F197" s="8">
        <f t="shared" si="68"/>
        <v>0</v>
      </c>
      <c r="G197" s="8">
        <f t="shared" si="68"/>
        <v>0</v>
      </c>
      <c r="H197" s="8">
        <f t="shared" si="68"/>
        <v>0</v>
      </c>
      <c r="I197" s="8">
        <f t="shared" si="68"/>
        <v>0</v>
      </c>
    </row>
    <row r="198" spans="1:9" s="107" customFormat="1" ht="22.5" customHeight="1">
      <c r="A198" s="59"/>
      <c r="B198" s="62" t="s">
        <v>194</v>
      </c>
      <c r="C198" s="63">
        <f>SUM(D198:I198)</f>
        <v>65000</v>
      </c>
      <c r="D198" s="63"/>
      <c r="E198" s="63">
        <v>65000</v>
      </c>
      <c r="F198" s="63"/>
      <c r="G198" s="63"/>
      <c r="H198" s="63"/>
      <c r="I198" s="63"/>
    </row>
    <row r="199" spans="1:9" s="52" customFormat="1" ht="37.5" customHeight="1">
      <c r="A199" s="69"/>
      <c r="B199" s="70"/>
      <c r="C199" s="71"/>
      <c r="D199" s="71"/>
      <c r="E199" s="71"/>
      <c r="F199" s="71"/>
      <c r="G199" s="71"/>
      <c r="H199" s="71"/>
      <c r="I199" s="71"/>
    </row>
    <row r="200" spans="1:9" s="11" customFormat="1">
      <c r="B200" s="61"/>
    </row>
    <row r="201" spans="1:9" s="11" customFormat="1" ht="37.5" customHeight="1">
      <c r="A201" s="128" t="s">
        <v>40</v>
      </c>
      <c r="B201" s="128"/>
      <c r="C201" s="128"/>
      <c r="D201" s="128"/>
      <c r="E201" s="128"/>
      <c r="F201" s="128"/>
      <c r="G201" s="128"/>
      <c r="H201" s="128"/>
      <c r="I201" s="128"/>
    </row>
    <row r="202" spans="1:9" s="11" customFormat="1" ht="25.5" customHeight="1">
      <c r="A202" s="119" t="s">
        <v>41</v>
      </c>
      <c r="B202" s="119"/>
      <c r="C202" s="119"/>
      <c r="D202" s="119"/>
      <c r="E202" s="119"/>
      <c r="F202" s="119"/>
      <c r="G202" s="119"/>
      <c r="H202" s="119"/>
      <c r="I202" s="119"/>
    </row>
    <row r="203" spans="1:9" s="11" customFormat="1" ht="27.75" customHeight="1">
      <c r="A203" s="119" t="s">
        <v>42</v>
      </c>
      <c r="B203" s="118"/>
      <c r="C203" s="118"/>
      <c r="D203" s="118"/>
      <c r="E203" s="118"/>
      <c r="F203" s="118"/>
      <c r="G203" s="118"/>
      <c r="H203" s="118"/>
      <c r="I203" s="118"/>
    </row>
    <row r="204" spans="1:9" s="11" customFormat="1" ht="30.75" customHeight="1">
      <c r="A204" s="119" t="s">
        <v>43</v>
      </c>
      <c r="B204" s="118"/>
      <c r="C204" s="118"/>
      <c r="D204" s="118"/>
      <c r="E204" s="118"/>
      <c r="F204" s="118"/>
      <c r="G204" s="118"/>
      <c r="H204" s="118"/>
      <c r="I204" s="118"/>
    </row>
    <row r="205" spans="1:9" s="11" customFormat="1" ht="30.75" customHeight="1">
      <c r="A205" s="117" t="s">
        <v>45</v>
      </c>
      <c r="B205" s="118"/>
      <c r="C205" s="118"/>
      <c r="D205" s="118"/>
      <c r="E205" s="118"/>
      <c r="F205" s="118"/>
      <c r="G205" s="118"/>
      <c r="H205" s="118"/>
      <c r="I205" s="118"/>
    </row>
    <row r="206" spans="1:9" s="11" customFormat="1" ht="30.75" customHeight="1">
      <c r="A206" s="117" t="s">
        <v>197</v>
      </c>
      <c r="B206" s="118"/>
      <c r="C206" s="118"/>
      <c r="D206" s="118"/>
      <c r="E206" s="118"/>
      <c r="F206" s="118"/>
      <c r="G206" s="118"/>
      <c r="H206" s="118"/>
      <c r="I206" s="118"/>
    </row>
    <row r="207" spans="1:9" s="11" customFormat="1" ht="30.75" customHeight="1">
      <c r="A207" s="117" t="s">
        <v>198</v>
      </c>
      <c r="B207" s="118"/>
      <c r="C207" s="118"/>
      <c r="D207" s="118"/>
      <c r="E207" s="118"/>
      <c r="F207" s="118"/>
      <c r="G207" s="118"/>
      <c r="H207" s="118"/>
      <c r="I207" s="118"/>
    </row>
    <row r="208" spans="1:9" s="11" customFormat="1" ht="30.75" customHeight="1">
      <c r="A208" s="117" t="s">
        <v>199</v>
      </c>
      <c r="B208" s="118"/>
      <c r="C208" s="118"/>
      <c r="D208" s="118"/>
      <c r="E208" s="118"/>
      <c r="F208" s="118"/>
      <c r="G208" s="118"/>
      <c r="H208" s="118"/>
      <c r="I208" s="118"/>
    </row>
    <row r="209" spans="1:9" s="11" customFormat="1" ht="27" customHeight="1">
      <c r="A209" s="117" t="s">
        <v>44</v>
      </c>
      <c r="B209" s="118"/>
      <c r="C209" s="118"/>
      <c r="D209" s="118"/>
      <c r="E209" s="118"/>
      <c r="F209" s="118"/>
      <c r="G209" s="118"/>
      <c r="H209" s="118"/>
      <c r="I209" s="118"/>
    </row>
    <row r="210" spans="1:9" s="11" customFormat="1"/>
    <row r="211" spans="1:9" s="11" customFormat="1"/>
    <row r="212" spans="1:9" s="11" customFormat="1"/>
    <row r="213" spans="1:9" s="11" customFormat="1"/>
    <row r="214" spans="1:9" s="11" customFormat="1"/>
    <row r="215" spans="1:9" s="11" customFormat="1"/>
    <row r="216" spans="1:9" s="11" customFormat="1"/>
    <row r="217" spans="1:9" s="11" customFormat="1"/>
    <row r="218" spans="1:9" s="11" customFormat="1"/>
    <row r="219" spans="1:9" s="11" customFormat="1"/>
    <row r="220" spans="1:9" s="11" customFormat="1"/>
    <row r="221" spans="1:9" s="11" customFormat="1"/>
    <row r="222" spans="1:9" s="11" customFormat="1"/>
    <row r="223" spans="1:9" s="11" customFormat="1"/>
    <row r="224" spans="1:9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</sheetData>
  <mergeCells count="49">
    <mergeCell ref="D14:G14"/>
    <mergeCell ref="H14:I14"/>
    <mergeCell ref="D15:G15"/>
    <mergeCell ref="H15:I15"/>
    <mergeCell ref="A202:I202"/>
    <mergeCell ref="H31:I31"/>
    <mergeCell ref="D24:G24"/>
    <mergeCell ref="D25:G25"/>
    <mergeCell ref="D26:G26"/>
    <mergeCell ref="D27:G27"/>
    <mergeCell ref="D28:G28"/>
    <mergeCell ref="D29:G29"/>
    <mergeCell ref="D32:G32"/>
    <mergeCell ref="A6:C6"/>
    <mergeCell ref="A205:I205"/>
    <mergeCell ref="B8:B10"/>
    <mergeCell ref="C8:C10"/>
    <mergeCell ref="D8:G10"/>
    <mergeCell ref="A201:I201"/>
    <mergeCell ref="H19:I19"/>
    <mergeCell ref="H18:I18"/>
    <mergeCell ref="H20:I20"/>
    <mergeCell ref="H21:I21"/>
    <mergeCell ref="H22:I22"/>
    <mergeCell ref="H8:I10"/>
    <mergeCell ref="H11:I13"/>
    <mergeCell ref="D18:G18"/>
    <mergeCell ref="D19:G19"/>
    <mergeCell ref="D11:G13"/>
    <mergeCell ref="C34:C36"/>
    <mergeCell ref="A206:I206"/>
    <mergeCell ref="A204:I204"/>
    <mergeCell ref="A209:I209"/>
    <mergeCell ref="D31:G31"/>
    <mergeCell ref="H32:I32"/>
    <mergeCell ref="A207:I207"/>
    <mergeCell ref="A208:I208"/>
    <mergeCell ref="A203:I203"/>
    <mergeCell ref="D20:G20"/>
    <mergeCell ref="D21:G21"/>
    <mergeCell ref="D22:G22"/>
    <mergeCell ref="D23:G23"/>
    <mergeCell ref="H23:I23"/>
    <mergeCell ref="H29:I29"/>
    <mergeCell ref="H24:I24"/>
    <mergeCell ref="H25:I25"/>
    <mergeCell ref="H26:I26"/>
    <mergeCell ref="H27:I27"/>
    <mergeCell ref="H28:I28"/>
  </mergeCells>
  <printOptions horizontalCentered="1" verticalCentered="1"/>
  <pageMargins left="0.11811023622047245" right="0.11811023622047245" top="0.15748031496062992" bottom="0.15748031496062992" header="0" footer="0"/>
  <pageSetup paperSize="9" scale="4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J1"/>
  <sheetViews>
    <sheetView topLeftCell="A91" zoomScaleNormal="100" workbookViewId="0">
      <selection activeCell="A106" sqref="A1:XFD1048576"/>
    </sheetView>
  </sheetViews>
  <sheetFormatPr defaultColWidth="9" defaultRowHeight="12.75"/>
  <cols>
    <col min="1" max="9" width="9" style="1"/>
    <col min="10" max="10" width="9" style="5"/>
    <col min="11" max="16384" width="9" style="1"/>
  </cols>
  <sheetData/>
  <printOptions horizontalCentered="1" verticalCentered="1"/>
  <pageMargins left="0.11811023622047245" right="0.11811023622047245" top="0.15748031496062992" bottom="0.15748031496062992" header="0" footer="0"/>
  <pageSetup paperSize="8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 zatwierdzenia do Ministra</vt:lpstr>
      <vt:lpstr>Arkusz1</vt:lpstr>
      <vt:lpstr>Arkusz3</vt:lpstr>
    </vt:vector>
  </TitlesOfParts>
  <Company>MKiDN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ksubda</dc:creator>
  <cp:lastModifiedBy>jwojtal</cp:lastModifiedBy>
  <cp:lastPrinted>2016-04-29T08:00:11Z</cp:lastPrinted>
  <dcterms:created xsi:type="dcterms:W3CDTF">2013-01-29T14:05:36Z</dcterms:created>
  <dcterms:modified xsi:type="dcterms:W3CDTF">2016-04-29T08:02:56Z</dcterms:modified>
</cp:coreProperties>
</file>